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user\Desktop\tariq PC\استراتيجيات\استراتيجية 2025-2027\ملخص تنفيذي_استراتيجية _ ملحق مسودة 3 للارسال لوزارة التخطيط\ملف ارسل للديوان\"/>
    </mc:Choice>
  </mc:AlternateContent>
  <xr:revisionPtr revIDLastSave="0" documentId="13_ncr:1_{629F8DAC-2039-4594-B046-BA1AD2AA475A}" xr6:coauthVersionLast="47" xr6:coauthVersionMax="47" xr10:uidLastSave="{00000000-0000-0000-0000-000000000000}"/>
  <bookViews>
    <workbookView xWindow="28680" yWindow="-120" windowWidth="24240" windowHeight="13020" firstSheet="1" activeTab="3" xr2:uid="{00000000-000D-0000-FFFF-FFFF00000000}"/>
  </bookViews>
  <sheets>
    <sheet name="سلطة المياه" sheetId="17" state="hidden" r:id="rId1"/>
    <sheet name="جدول 6" sheetId="19" r:id="rId2"/>
    <sheet name="جدول 5 " sheetId="18" r:id="rId3"/>
    <sheet name="جدول 4 " sheetId="15" r:id="rId4"/>
    <sheet name="تدخلات قديمه EQA" sheetId="3" state="hidden" r:id="rId5"/>
    <sheet name="جدول 3 " sheetId="1" r:id="rId6"/>
    <sheet name="جدول 2" sheetId="16" r:id="rId7"/>
    <sheet name="جدول 1" sheetId="4" r:id="rId8"/>
    <sheet name="التنميه المستدامه" sheetId="5" state="hidden" r:id="rId9"/>
    <sheet name="غير مطلوب" sheetId="12" state="hidden" r:id="rId10"/>
    <sheet name="الحكم المحلي" sheetId="13" state="hidden" r:id="rId11"/>
  </sheets>
  <definedNames>
    <definedName name="_ftn1" localSheetId="5">'جدول 3 '!#REF!</definedName>
    <definedName name="_ftnref1" localSheetId="5">'جدول 3 '!$N$9</definedName>
    <definedName name="_Hlk124980302" localSheetId="4">'تدخلات قديمه EQA'!$B$28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1" i="1" l="1"/>
  <c r="J141" i="1"/>
  <c r="I141" i="1"/>
  <c r="K140" i="1"/>
  <c r="J140" i="1"/>
  <c r="I140" i="1"/>
  <c r="F26" i="19"/>
  <c r="D30" i="19"/>
  <c r="D29" i="19"/>
  <c r="D28" i="19"/>
  <c r="D27" i="19"/>
  <c r="F19" i="19"/>
  <c r="D25" i="19"/>
  <c r="F25" i="19" s="1"/>
  <c r="D24" i="19"/>
  <c r="F24" i="19" s="1"/>
  <c r="D23" i="19"/>
  <c r="F23" i="19" s="1"/>
  <c r="D20" i="19"/>
  <c r="F20" i="19" s="1"/>
  <c r="D22" i="19"/>
  <c r="F22" i="19" s="1"/>
  <c r="D21" i="19"/>
  <c r="F21" i="19" s="1"/>
  <c r="D15" i="19"/>
  <c r="D14" i="19"/>
  <c r="D13" i="19"/>
  <c r="D8" i="19"/>
  <c r="D7" i="19"/>
  <c r="F5" i="19"/>
  <c r="D11" i="19"/>
  <c r="F11" i="19" s="1"/>
  <c r="D10" i="19"/>
  <c r="F10" i="19" s="1"/>
  <c r="D9" i="19"/>
  <c r="F9" i="19" s="1"/>
  <c r="D6" i="19"/>
  <c r="F6" i="19" s="1"/>
  <c r="F7" i="19" l="1"/>
  <c r="L9" i="19"/>
  <c r="H9" i="19"/>
  <c r="J9" i="19"/>
  <c r="J10" i="19"/>
  <c r="L10" i="19"/>
  <c r="H10" i="19"/>
  <c r="J11" i="19"/>
  <c r="L11" i="19"/>
  <c r="H11" i="19"/>
  <c r="L21" i="19"/>
  <c r="J21" i="19"/>
  <c r="H21" i="19"/>
  <c r="L22" i="19"/>
  <c r="H22" i="19"/>
  <c r="J22" i="19"/>
  <c r="L20" i="19"/>
  <c r="L19" i="19" s="1"/>
  <c r="J20" i="19"/>
  <c r="J19" i="19" s="1"/>
  <c r="H20" i="19"/>
  <c r="J23" i="19"/>
  <c r="L23" i="19"/>
  <c r="H23" i="19"/>
  <c r="L24" i="19"/>
  <c r="H24" i="19"/>
  <c r="J24" i="19"/>
  <c r="L25" i="19"/>
  <c r="J25" i="19"/>
  <c r="H25" i="19"/>
  <c r="H6" i="19"/>
  <c r="J6" i="19"/>
  <c r="L6" i="19"/>
  <c r="F30" i="19"/>
  <c r="H30" i="19" s="1"/>
  <c r="F8" i="19"/>
  <c r="L30" i="19"/>
  <c r="J30" i="19"/>
  <c r="F27" i="19"/>
  <c r="H27" i="19" s="1"/>
  <c r="F28" i="19"/>
  <c r="H28" i="19" s="1"/>
  <c r="F29" i="19"/>
  <c r="H29" i="19" s="1"/>
  <c r="J7" i="19" l="1"/>
  <c r="L7" i="19"/>
  <c r="H7" i="19"/>
  <c r="L8" i="19"/>
  <c r="L5" i="19" s="1"/>
  <c r="J8" i="19"/>
  <c r="H8" i="19"/>
  <c r="J5" i="19"/>
  <c r="H5" i="19"/>
  <c r="H26" i="19"/>
  <c r="H19" i="19"/>
  <c r="L29" i="19"/>
  <c r="J29" i="19"/>
  <c r="L28" i="19"/>
  <c r="J28" i="19"/>
  <c r="L27" i="19"/>
  <c r="L26" i="19" s="1"/>
  <c r="J27" i="19"/>
  <c r="J26" i="19" l="1"/>
  <c r="F16" i="19"/>
  <c r="F12" i="19"/>
  <c r="I30" i="1"/>
  <c r="J30" i="1" s="1"/>
  <c r="K30" i="1" s="1"/>
  <c r="H26" i="1"/>
  <c r="I26" i="1" s="1"/>
  <c r="J26" i="1" s="1"/>
  <c r="K26" i="1" s="1"/>
  <c r="G25" i="1"/>
  <c r="H25" i="1" s="1"/>
  <c r="I25" i="1" s="1"/>
  <c r="J25" i="1" s="1"/>
  <c r="K25" i="1" s="1"/>
  <c r="H23" i="1"/>
  <c r="F13" i="19" l="1"/>
  <c r="F14" i="19"/>
  <c r="F15" i="19"/>
  <c r="F18" i="19"/>
  <c r="F17" i="19"/>
  <c r="I23" i="1"/>
  <c r="L13" i="19" l="1"/>
  <c r="H13" i="19"/>
  <c r="J13" i="19"/>
  <c r="L14" i="19"/>
  <c r="J14" i="19"/>
  <c r="H14" i="19"/>
  <c r="L17" i="19"/>
  <c r="J17" i="19"/>
  <c r="H17" i="19"/>
  <c r="L18" i="19"/>
  <c r="J18" i="19"/>
  <c r="H18" i="19"/>
  <c r="L15" i="19"/>
  <c r="J15" i="19"/>
  <c r="H15" i="19"/>
  <c r="J23" i="1"/>
  <c r="H16" i="19" l="1"/>
  <c r="J16" i="19"/>
  <c r="L16" i="19"/>
  <c r="J12" i="19"/>
  <c r="H12" i="19"/>
  <c r="L12" i="19"/>
  <c r="K23" i="1"/>
</calcChain>
</file>

<file path=xl/sharedStrings.xml><?xml version="1.0" encoding="utf-8"?>
<sst xmlns="http://schemas.openxmlformats.org/spreadsheetml/2006/main" count="3832" uniqueCount="1741">
  <si>
    <t>جهة المسؤولية</t>
  </si>
  <si>
    <t>وزارة التنمية الاجتماعية</t>
  </si>
  <si>
    <t>وزارة الصحة</t>
  </si>
  <si>
    <t>وزارة الاقتصاد الوطني</t>
  </si>
  <si>
    <t>الزراعة</t>
  </si>
  <si>
    <t>وزارة الزراعة</t>
  </si>
  <si>
    <t>وزارة السياحة والآثار</t>
  </si>
  <si>
    <t>وزارة العمل</t>
  </si>
  <si>
    <t>وزارة الأشغال العامة والاسكان</t>
  </si>
  <si>
    <t>سلطة الطاقة</t>
  </si>
  <si>
    <t>النقل والمواصلات</t>
  </si>
  <si>
    <t>وزارة النقل والمواصلات</t>
  </si>
  <si>
    <t>سلطة المياه</t>
  </si>
  <si>
    <t>وزارة العدل</t>
  </si>
  <si>
    <t>وزارة الخارجية</t>
  </si>
  <si>
    <t>وزارة الداخلية</t>
  </si>
  <si>
    <t>وزارة الحكم المحلي</t>
  </si>
  <si>
    <t>الشباب</t>
  </si>
  <si>
    <t>المجلس الأعلى للشباب والرياضة</t>
  </si>
  <si>
    <t>النوع الاجتماعي</t>
  </si>
  <si>
    <t>وزارة شؤون المرأة</t>
  </si>
  <si>
    <t>السياسات البيئية المقترحة في القطاع</t>
  </si>
  <si>
    <t>الأهداف الاستراتيجية</t>
  </si>
  <si>
    <t>الهدف الاستراتيجي 1: مستويات التلوث البيئي منخفضة ومضبوطة.</t>
  </si>
  <si>
    <t>الهدف الاستراتيجي 2: البيئة الطبيعية والتنوع الحيوي مُصانان ومُداران بطريقة مستدامة.</t>
  </si>
  <si>
    <t>الهدف الاستراتيجي 3:  الإجراءات اللازمة للتكيف مع آثار ظاهرة التغير المناخي، وللحد من التصحر، ومواجهة الكوارث والطواريء البيئية مُتخذة ومُتبناه.</t>
  </si>
  <si>
    <t>الهدف الاستراتيجي 4: المنظومة التشريعية البيئية محدثة ومفعلة ومتكاملة، والإطار المؤسسي البيئي مُمَكَّن وكفؤ، والتعاون الدولي مُعَزَّز</t>
  </si>
  <si>
    <t>التدخلات/ المشاريع الرئيسية</t>
  </si>
  <si>
    <t>وصف للتدخل</t>
  </si>
  <si>
    <t>تقييم الانبعاثات من المنشات الصناعية والحد منها</t>
  </si>
  <si>
    <t>ضبط مصادر الإزعاج البيئي المختلفة</t>
  </si>
  <si>
    <t>اجراء مسح لتحديد مصادر الضجيج ووضع التعليمات اللازمة لضبطه وتطوير قدرات المؤسسات ذات العلاقة فنيا ولوجستيا</t>
  </si>
  <si>
    <t>ضبط مصادر الإشعاع المؤين وغير المؤين</t>
  </si>
  <si>
    <t>عمل مسح لتحديد مصادر الأشعاع وتصويب وضع المخالفين لتعليمات سلطة جودة البيئة ومتابعتهم وتطوير قدرات المؤسسات ذات العلاقة فنيا ولوجستيا</t>
  </si>
  <si>
    <t>معالجة مواقع التلوث الساخنة</t>
  </si>
  <si>
    <t>إجراء مسح لمواقع التلوث الساخنة وإجراء معالجة لعدد من المواقع حسب الأولوية وتطوير قدرات المؤسسات ذات العلاقة فنيا ولوجستيا</t>
  </si>
  <si>
    <t>عمل مسح ميداني لتحديد مصادر تلوث المياه في قطاع غزة واتخاذذ الإجراءات اللازمة لضبطها</t>
  </si>
  <si>
    <t>تحديد لمصادر تلوث المياه في قطاع غزة وضبطها</t>
  </si>
  <si>
    <t>اجراء مسح ورصد لانواع وكميات الأسمدة والمبيدات المستخدمة ووضع التعليمات والأنظمة لتنظيمها وادارتها</t>
  </si>
  <si>
    <t>ضبط ومراقبة كمية ونوعية الأسمدة والمبيدات المستخدمة</t>
  </si>
  <si>
    <t>وضع وتنفيذ تعلميات المعالجة الأولية للمياه العادمة الصناعية</t>
  </si>
  <si>
    <t>اعداد التقرير الاول لاتفاقية بازل مع نهاية عام 2017، وبناء القدرات الفنية اللازمة ؟؟؟؟</t>
  </si>
  <si>
    <t>تحضير الالتزامات الوطنية التي تترتب على اتفاقية بازل</t>
  </si>
  <si>
    <t>توفير وسائط النقل والحركة اللازمة لعمل الرقابة والتفتيش والرصد البيئي وكذلك الاجهزة والمعدات الداعمة للعمل الميداني</t>
  </si>
  <si>
    <t>تحليل ومراجعة النظام القائم والعمل على تطويره بالشكل الذي يؤدي الى القيام بالمهمات بشكل دوري واستيفاء المعلومات والبيانات والملاحظات اللازمة، وربط ذلك كله بمركز المعلومات البيئية</t>
  </si>
  <si>
    <t>تطوير وبناء نظام مراقبة وتفتيش فعال</t>
  </si>
  <si>
    <t>تشجيع البناء الأخضر والبناء المستدام والذي يساهم في الحفاظ على المياه وتنظيم استعمالات الأراضي وخفض التلوث</t>
  </si>
  <si>
    <t>تقييم نوعي وكمي لقطاع الثروة السمكية وتنظيمه في قطاع غزتقييم تأثير تلوث مياه البحر على الثروة السمكية</t>
  </si>
  <si>
    <t>عمل نظام  للرقابة والتفتيش البيئي على ادارة النفايات الخطرة على المنشأت الصناعيه</t>
  </si>
  <si>
    <t xml:space="preserve">توفير الأماكن المناسبة للتخزين المؤقت للنفايات الخطرة والمواد المضبوطة من قبل الجهات ذات العلاقة لحين التخلص منها </t>
  </si>
  <si>
    <t xml:space="preserve">تطوير برامج تعليم وتدريب لتعزيز القدرات الفنيه والاداريه للجهات الحكوميه المختصة وتوفير الإمكانيات المطلوبه سواء لوجستيه او تقنيه لادارة النفايات الخطره </t>
  </si>
  <si>
    <t>اعداد نظام لمتابعة ورصد النفايات الخطرة وحركتها</t>
  </si>
  <si>
    <t>تقييم نوعي (زماني ومكاني) للبيئة البحرية وتقييم كذلك كمية المخلفات التي تصرف الى مياه البحر الابيض المتوسط</t>
  </si>
  <si>
    <t xml:space="preserve">تأسيس قاعدة بيانات شامله للنفايات الخطره تتضمن انواعها ومعلومات عن القطاعات التي تولد تلك النفايات وطرق ادارتها وتسجيل كمياتها </t>
  </si>
  <si>
    <t>تعزيز اسطول الرقابة والتفتيش البيئي اللازمه للحفاظ على التنوع البيئي، جودة البيئه الهوائيه</t>
  </si>
  <si>
    <t>اعداد الخطة الاطارية الوطنية ونظام للسلامة الحيوية</t>
  </si>
  <si>
    <t>تحديد وتأهيل مواقع التراث الطبيعي</t>
  </si>
  <si>
    <t>عمل مراكز تأهيل للحيوانات البرية</t>
  </si>
  <si>
    <t>وضع قائمة بمواقع التراث الطبيعي والعمل على تاهيلها</t>
  </si>
  <si>
    <t>اعداد خطة للتعامل مع حوادث المواد والنفايات الخطرة وتسرب منتجات النفظ وتحديد الاحتياجات البشرية واللوجستية والفنية اللازمة لذلك واعداد نظام يحدد الأدوار والمسؤوليات للمؤسسات ذات العلاقة</t>
  </si>
  <si>
    <t>مواءمة التشريعات الوطنية مع متطلبات الاتفاقيات الدولية البيئية</t>
  </si>
  <si>
    <t xml:space="preserve">هناك حاجة لمراجعة شاملة للإطار القانوني/التشريعي البيئي وتطويره وإعداد النواقص الموجودة، مع الأخذ بالاعتبار متطلبات الاتفاقيات الدولية البيئية في التشريعات البيئية </t>
  </si>
  <si>
    <t>وضع نظام لتوحيد أو تجميل او تحديد اماكن لافتات العرض والاعلانات وغيرها التي تنتشر في كل مكان لا سيما في المدن الرئيسية وتسبب ازعاجا في منظرها</t>
  </si>
  <si>
    <t>إنشاء جسم فني مختص في سلطة جودة البيئه للقيام بالمهام العملية في ادارة جودة الهواء</t>
  </si>
  <si>
    <t>تطوير استراتيجية للمساعدة في مواجهة تحديات جودة الهواء المحلية في فلسطين</t>
  </si>
  <si>
    <t>تحديد مصادر تلوث البيئه الهوائيه والخطوات اللازمة لمعالجتها وآلية السيطرة</t>
  </si>
  <si>
    <t>وضع مواصفات وتعليمات خاصة بجودة الهواء والتي ستسمح ببدء عمليات المراقبة المنهجية وفحوصات الامتثال</t>
  </si>
  <si>
    <t>تشكيل فريق فني وطني لإدارة جودة الهواء</t>
  </si>
  <si>
    <t>إعداد خطة تنفيذية تشمل الجامعات ومؤسسات البحث العلمي لإعداد دراسات وابحاث تتعلق بجودة الهواء</t>
  </si>
  <si>
    <t xml:space="preserve">دراسة ممارسات الاحتلال والانتهاكات الاسرائيلية والتي اسهمت في تدهور جودة الهواء سواء في الضفة الغربية او في قطاع غزه خاصة نشاطاتها  الاقتصادية مفصلة وأنواعها في المستوطنات والمناطق الصناعية المحاذية للحدود </t>
  </si>
  <si>
    <t>اعداد نظم وتشريعات لمراقبة جودة الهواء والحد من التلوث وتفعيل الموجود منها</t>
  </si>
  <si>
    <t>عمل برامج تفتيش ومراقبة دورية من قبل الجهات الحكومية ذات العلاقة على المنشآت الصناعية لمتابعة طرق التعامل مع المواد الخطرة من قبل تلك المنشآت وتقييم مدى الالتزام بالمعايير والاجراءات الفنية المطلوبة في ذلك المجال.</t>
  </si>
  <si>
    <t xml:space="preserve">عمل دورات تدريب متخصصة الاصحاب المنشآت والعاملين في هذا القطاع في مجال إدارة المواد الخطرة </t>
  </si>
  <si>
    <t>بناء قدرات وتوفير الإمكانيات والمستلزمات لموظفي الرقابة والتفتيش على المكبات الصحية وانشطة إدارة النفايات الصلبه</t>
  </si>
  <si>
    <t>وضع المعايير والمواصفات البيئيه الخاصة بمكبات النفايات الصحية ومحطات الترحيل وتعميمها</t>
  </si>
  <si>
    <t>اعداد دراسات بحثيه للتقليل وتدوير النفايات الصلبه وإنتاج الطاقه</t>
  </si>
  <si>
    <t>تقييم فرص المشاركة في عملية التنمية النظيفه بما يتعلق بالغازات المنبعثة من المكبات الصحيه الاقليميه وإيجاد الاليات اللازمه للاستفادة من الاتفاقيات الدوليه</t>
  </si>
  <si>
    <t>اعداد دراسة لبحث خيارات التقليل من انبعاثات غاز الميثان وثاني أكسيد الكربون ووضع معايير لجمع ومعالجة استخدام الغازات المنبعثه من المكبات الصحيه</t>
  </si>
  <si>
    <t>استكمال وتحديث الاطار القانوني الناظم لقطاع إدارة النفايات الصلبه</t>
  </si>
  <si>
    <t>دراسة لتقييم وتعزيز قدرات المؤسسات التي تتعامل مع التصحر وتدهور الأراضي</t>
  </si>
  <si>
    <t>إنشاء قاعدة بيانات للتصحر والجفاف ونظام مراقبه</t>
  </si>
  <si>
    <t>تعزيز انفاذ التشريعات البيئية بشكل متكامل من خلال الالزام والالتزام</t>
  </si>
  <si>
    <t>تعزيز تطبيق التشريعات البيئية</t>
  </si>
  <si>
    <t>اعداد نظام شكاوى ورصد للمخالفات البيئية</t>
  </si>
  <si>
    <t>مراجعة الآلية المتبعة حاليا في استقبال ومتابعة الشكاوى والرد عليها</t>
  </si>
  <si>
    <t>بناء نظام إجرائي للشكاوى يلبي الغرض المطلوب منه ويغطي كافة جوانب هذا الموضوع من حيث استقبال الشكوى وتحويلها داخليا ومتابعتها والرد عليها وتوثيقها</t>
  </si>
  <si>
    <t>بناء نظام شكاوى مؤتمت يتيح للجمهور وأصحاب المصالح ويوفر لهم إمكانية الإبلاغ عن المخالفات البيئية بصورة سهلة وميسرة ويمكنهم من متابعة تلك الشكاوى عن بعد من خلال ذلك النظام</t>
  </si>
  <si>
    <t>ربط نظام شكاوى مع نظام وقاعدة المعلومات الشاملة الخاصة بالرقابة والتفتيش لما لذلك من علاقة وطيدة</t>
  </si>
  <si>
    <t>المتابعة والتقييم لمدى تطبيق واستعمال هذا النظام والتطوير الدائم والمستمر عليه</t>
  </si>
  <si>
    <t>إصدار التقارير المتعلقة الشكاوى بناء على هذا النظام</t>
  </si>
  <si>
    <t>تمثيل فلسطين في المؤتمرات الدولية</t>
  </si>
  <si>
    <t>متابعة تنفيذ الاتفاقيات الدولية</t>
  </si>
  <si>
    <t>مراجعة الشكل الحالي لإدارة المعلومات البيئية وبناء شكل جديد مناسب بحيث يلبي الحاجات المطلوبة في جمع وإدخال وتبوبب وإدارة وتحليل وتحديث المعلومات البيئية حسب الأصول المتبعة دوليا في هذا المجال. كي يصار إلى إيجاد الأرضية المناسبة لإعداد تقرير حالة البيئة الدوري</t>
  </si>
  <si>
    <t>وضع المواصفات الفنية للنظام</t>
  </si>
  <si>
    <t>بناء محطات الرصد الخاصة برصد بعض عناصر البيئة وربطها مباشرة مع هذا النظام</t>
  </si>
  <si>
    <t>عمل دراسة لتقييم واقع البحث العلمي البيئي وإعداد خطة لتطويره</t>
  </si>
  <si>
    <t>التحول بنظام العمل والمخاطبات والتوثيق ومتابعة العمل بشكل الكتروني والتخلص من العمل الورقي بشكل تدريجي، على أن يشمل هذا التدخل توفير ما يلزم من أدوات ومعدات وأجهزة وشبكات</t>
  </si>
  <si>
    <t>تعزيز وتفعيل دور الاعلام البيئي</t>
  </si>
  <si>
    <t>سيكون هذا التدخل على شكل برنامج واسع يشمل العديد من التدخلات والأنشطة التي تضم: إصدار تقارير استقصائية حول القضايا البيئية، تطوير الاطار القانوني والمؤسسي الناظم لتعزيز دور الاعلام البيئي، عقد دورات تدريبية في مجال الاعلام البيئي، اعداد وبث تقارير بيئية متلفزة، دراسة مفصلة لواقع الاعلام البيئي،اصدار ملاحق بيئية مع الصحف.</t>
  </si>
  <si>
    <t>سيكون هذا التدخل على شكل برنامج واسع يشمل العديد من التدخلات والأنشطة التي تضم: انشاء اندية بيئية في كافة المدراس، تعزيز مفهوم المدرسة البيئي، تنظيم رحلات علمية بيئية عقد دورات وانشطة بالتعاون مع علاهالي والمجتمع المحلي، وتفعيل دور اولياء الامور وتنشيطهم في المجال البيئي، دورات لمدرسات رياض الاطفال في مجال التوعية البيئية.</t>
  </si>
  <si>
    <t>سيكون هذا التدخل على شكل برنامج واسع يشمل العديد من التدخلات والأنشطة التي تضم: تنظيم ندوات وورش عمل حول دمج النوع الاجتماعي، تدريب لهيئات الحكم المحلي، تشجيع المبادرات البيئية على المستوى المحلي، نشرات توعية تعريف بالسياحة البيئية والمتنزهات الوطنية وسبل المحافظة عليها.</t>
  </si>
  <si>
    <t xml:space="preserve">رفع مستوى المعرفة والوعي المجتمعي للحفاظ على المياه </t>
  </si>
  <si>
    <t>رفع مستوى المعرفة والوعي لتحسين المشهد الجمالي لمختلف قطاعات المجتمع</t>
  </si>
  <si>
    <t>رفع مستوى المعرفة والوعي للحفاظ على الساحل والبيئة البحرية لمختلف قطاعات المجتمع</t>
  </si>
  <si>
    <t xml:space="preserve">رفع مستوى المعرفة والوعي للحفاظ على البيئه الهوائيه لمختلف قطاعات المجتمع </t>
  </si>
  <si>
    <t>عمل برامج تثقيفية من أجل زيادة الـوعي بشأن المواد الخطرة وآثارها على البيئة والصحة العامة وكيفية التعامل معها وإدارتها لدى المجتمع المحلي.</t>
  </si>
  <si>
    <t>تطوير وتدريب كوادر متخصصة في مجال التوعيه بشأن النفايات الخطره</t>
  </si>
  <si>
    <t>ادخال التوعيات والسلوكيات في مختلف المجالات والقضايا المتعلقه بالنفايات الصلبه في المناهج</t>
  </si>
  <si>
    <t>تنفيذ برامج وحملات مشتركة مع المجتمع المدني لتوعية المجتمع في الجوانب الصحيه والبيئيه المتعلقه بالنفايات الصلبه</t>
  </si>
  <si>
    <t>زيادة وعي أصحاب العلاقة حول قضايا التصحر وتدهور الأراضي والجفاف</t>
  </si>
  <si>
    <t>الهدف الاستراتيجي 5: مستويات الوعي والمعرفة والسلوك البيئي مُعَزّزة ومُعمَّمة</t>
  </si>
  <si>
    <t xml:space="preserve">اجراء مسح كامل لمواقع المحاجر والكسارات والمنشآت الصناعية الكبيرة في محافظات الوطن وتحديد الاحتياجات البيئية لتصويب أوضاعها ووضع الأنظمة البيئية لتنظيم القطاع  </t>
  </si>
  <si>
    <t xml:space="preserve"> اعداد خطط وطنية للتعامل مع حالات الزلازل والجفاف والفيضانات والطوارئ البيئية</t>
  </si>
  <si>
    <t xml:space="preserve"> اعداد خطط وطنية للتعامل مع حوادث المواد الخطرة ونفاياتها وتسرب منتجات النفط</t>
  </si>
  <si>
    <t xml:space="preserve"> إعداد خطط لتنظيم وإدارة المحميات الطبيعية والمتنزهات الوطنية والساحل وتطويره</t>
  </si>
  <si>
    <t>برنامج وطني متكامل للتعامل مع التغير المناخي: تنفيذ برامج لرفع الوعي بشأن التكيف مع التغير المناخي، إعداد البلاغ الوطني الثاني للإنبعاثات، تطوير القدرات المؤسسية للشركاء في مجال التغير المناخي، تنفيذ بعض المشاريع والمشاهدات الرامية للحد والتكيف مع التغير المناخي</t>
  </si>
  <si>
    <t>بناء القدرات اللازمة للتعامل مع الطوارئ البيئية والكوارث البيئية وانعكاساتها</t>
  </si>
  <si>
    <t>تحديث المنظومة التشريعية البيئية الوطنية بشكل متكامل ومواءمتها مع الاتفاقيات الدولية:</t>
  </si>
  <si>
    <t xml:space="preserve">اعتماد نظام المواد الخطرة وتعليماته والقوائم المواد المقيدة والمحظورة </t>
  </si>
  <si>
    <t>وضع نظام للرقابة والمتابعه للنفايات الخطره على مختلف العمليات التشغيليه اليومية وفق المعايير المطبقه</t>
  </si>
  <si>
    <r>
      <t>أ‌)</t>
    </r>
    <r>
      <rPr>
        <sz val="11"/>
        <color theme="1"/>
        <rFont val="Times New Roman"/>
        <family val="1"/>
      </rPr>
      <t xml:space="preserve">      </t>
    </r>
    <r>
      <rPr>
        <sz val="11"/>
        <color theme="1"/>
        <rFont val="Simplified Arabic"/>
        <family val="1"/>
      </rPr>
      <t>مراجعة وتحديث قانون البيئة والقوانين ذات العلاقة</t>
    </r>
  </si>
  <si>
    <r>
      <t>ب‌)</t>
    </r>
    <r>
      <rPr>
        <sz val="11"/>
        <color theme="1"/>
        <rFont val="Times New Roman"/>
        <family val="1"/>
      </rPr>
      <t xml:space="preserve">   </t>
    </r>
    <r>
      <rPr>
        <sz val="11"/>
        <color theme="1"/>
        <rFont val="Simplified Arabic"/>
        <family val="1"/>
      </rPr>
      <t>إصدار الأنظمة واللوائح الخاصة بالقانون البيئي</t>
    </r>
  </si>
  <si>
    <r>
      <t>ت‌)</t>
    </r>
    <r>
      <rPr>
        <sz val="11"/>
        <color theme="1"/>
        <rFont val="Times New Roman"/>
        <family val="1"/>
      </rPr>
      <t xml:space="preserve">   </t>
    </r>
    <r>
      <rPr>
        <sz val="11"/>
        <color theme="1"/>
        <rFont val="Simplified Arabic"/>
        <family val="1"/>
      </rPr>
      <t>إصدار التعليمات والاشتراطات الفنية والمؤشرات والمعايير اللازمة</t>
    </r>
  </si>
  <si>
    <r>
      <rPr>
        <sz val="11"/>
        <color theme="1"/>
        <rFont val="Times New Roman"/>
        <family val="1"/>
      </rPr>
      <t>اقتراح سياسات وطنية لادارة المواد الخطرة و وضع الادلة الارشادية الوطنية الخاصة بإدارة المواد الخطرة، اقتراحات ل</t>
    </r>
    <r>
      <rPr>
        <sz val="11"/>
        <color theme="1"/>
        <rFont val="Simplified Arabic"/>
        <family val="1"/>
      </rPr>
      <t>زيادة التنسيق والتعاون مع الجهات ذات لعلاقة في هذا المجال مثل وزارة الاقتصاد والضابطة الجمركية، الزراعة، الجمارك وغيرها للسيطرة والتحكم بحركة المواد الكيماوية داخل الأراضي الفلسطينية</t>
    </r>
  </si>
  <si>
    <t>تقوية نظام الرقابة والتفتيش البيئي على عمليات ادارة النفايات الصلبة ككل لا سيما عمليات المعالجة والتخلص</t>
  </si>
  <si>
    <t>تعزيز الطواقم الفنية التي تتعامل مع المواد الخطره من حيث العدد، والإمكانيات، والقدرات</t>
  </si>
  <si>
    <t>تصميم وتنفيذ برنامج وطني شامل لتغير المناخ بما يشمل عملية رفع وتعزيز الوعي وإعداد التقارير اللازمة حسب الاتفاقية الإطارية وبناء القدرات لدى الشركاء في هذا المجال وكذلك تنفيذ مشاريع ومشاهدات ميدانية تهدف الى التكيف والحد من ظاهرة تغير المناخ</t>
  </si>
  <si>
    <t>اعداد خطة وطنية للتعامل مع حالات الزلازل والجفاف والكوارث الطبيعية واعداد نظام لذلك يحدد الإجراءات المطلوبة والأدوار والمسؤوليات لكل من المؤسسات ذات العلاقة</t>
  </si>
  <si>
    <t>تطوير  وتفعيل الإطار القانوي الناظم لإدارة متكاملة للمواد الخطرة</t>
  </si>
  <si>
    <t>ملحق 1: قائمة المشاريع والتدخلات الرئيسية الخاصة بسلطة جودة بالبيئة مع الوصف الخاص بها</t>
  </si>
  <si>
    <t>التعاون مع مؤسسة المواصفات والمقاييس لاعتماد مزيد من التعليمات الفنية والمواصفات الخاصة بنقل وتخبزن المواد الخطرة وغيرها</t>
  </si>
  <si>
    <t>اصدار دليل يوضح إجراءات ترخيص وتداول المواد خطرة</t>
  </si>
  <si>
    <t>اصدار التعليمات والمقاييس والإجراءات لمنع استخدام الغازات التي تستنزف طبقة الأوزون رغم وجود نص في قانون البيئة حول ذلك</t>
  </si>
  <si>
    <t>إعداد دراسات للتخلص من النفايات بطرق تكنولوجية حديثه وعمل مشاريع تجريبيه</t>
  </si>
  <si>
    <t>تقدير تكلفة التدهور البيئي الناجم عن الاحتلال بإجراء الدراسات اللازمة والشاملة من أجل تقدير قيمة التدهور البيئي بأرقام مالية وبناء القدرات اللازمة في هذا المجال</t>
  </si>
  <si>
    <t>إعداد خطة تنفيذية تشمل الجامعات ومؤسسات البحث العلمي لإعداد دراسات وابحاث تتعلق بالبيئه</t>
  </si>
  <si>
    <t>تطوير خطة عمل واستراتيجية متكاملة لإدارة فاعلة وآمنة بيئياً لإدارة المواد الخطرة وذلك بالتعاون بين مؤسسات القطاعين العام والخاص</t>
  </si>
  <si>
    <t>إيجاد سجلات خاصة بكميات وأنواع المواد الخطرة والنفايات الخطرة وطرق التخلص منها في المنشآت الصناعية والقطاعات الأخرى</t>
  </si>
  <si>
    <t>انشاء برنامج تتتبع للمواد الخطرة من الاستيراد والتخزين التصنيع والتخلص من النفايات</t>
  </si>
  <si>
    <t>تشكيل لجنة فنية لإدارة المواد والنفايات الخطرة</t>
  </si>
  <si>
    <t>قواعد بيانات وسجلات ....</t>
  </si>
  <si>
    <t>وضع التعليمات وتوفير الإمكانيات اللازمة لضبط الانبعاثات الغازية من عوادم المركبات</t>
  </si>
  <si>
    <t>اعداد نظام لجمع ونقل والتخلص من النفايات الخطره بحيث يتم فصل النفايات الخطره عن غيرها من النفايات</t>
  </si>
  <si>
    <t>العمل على انشاء مكبات خاصة ومجهزه لتلك النفايات</t>
  </si>
  <si>
    <t xml:space="preserve">العمل على مواصلة ملاحقة الجانب الإسرائيلي قانونيا بشأن التهريب الغير مشروع للنفايات الخطره </t>
  </si>
  <si>
    <t>إنشاء مرصد بيئي وطني لكافة عناصر البيئة الطبيعية</t>
  </si>
  <si>
    <t>وضع نظام إداري مؤسسي لهذا المرصد مع توضيح الأدوار، والمستلزمات، والمرجعية وعلاقته مع الإدارات المختلفة وكذلك المؤسسات الشريكة</t>
  </si>
  <si>
    <t>وضع تصور شامل لشكل ومحتوى وعناصر النظام المؤتمت</t>
  </si>
  <si>
    <t>توفير ما يلزم من أجهزة ومعدات  وكوادر وبرامج لبناء هذا النظام</t>
  </si>
  <si>
    <t>إدخال المعلومات والبيانات المتوفرة إلى النظام وتحديثها اول بأول وتطوير النظام عند الحاجه</t>
  </si>
  <si>
    <t>اعداد ملفات الانتهاكات البيئية وفق المعايير الدولية والبيئية وارشفتها ووضعها موضع التصرف والاجراء القانوني، وإعداد البروتوكول الخاص بالإجراءات اللازمة لتحريكها أمام المجتمع الدولي القضائي والمؤسساتي</t>
  </si>
  <si>
    <t>حشد الجهود والطاقات لرفع مستوى تمثيل فلسطين في المنظمات الدولية والاتفاقيات الدولية البيئية والتي ليست فلسطين عضوا فيها</t>
  </si>
  <si>
    <t>بناء قدرات وتمكين الكادر الوظيفي لسلطة جودة البيئة وتعزيز اسطول الرقابة والتفتيش البيئي</t>
  </si>
  <si>
    <t>بناء قدرات موظفي سلطة جودة البيئة من خلال التدريب وتوفير الأجهزة والمعدات الضرورية وكذلك زيادة عدد الكادر في سلطة جودة البيئة</t>
  </si>
  <si>
    <t>إنشاء مركز وطني يخدم أغراض التدريب والتعليم البيئي</t>
  </si>
  <si>
    <t>تطوير مركز للمعلومات البيئية واصدار تقرير دوري عن حالة البيئة</t>
  </si>
  <si>
    <t xml:space="preserve"> أتمتة نظام العمل في سلطة جودة البيئة</t>
  </si>
  <si>
    <t>تطوير المناهج التعليمية وتعزيز المفاهيم البيئية فيها</t>
  </si>
  <si>
    <t>تعزيز القيم والمبادرات البيئية على المستوى المجتمعي</t>
  </si>
  <si>
    <t>وضع نظام لمراقبة جودة مياه البحر الأبيض المتوسط وتطبيقه بإجراء فحص عينات بشكل دوري من عدة أماكن وأعماق على امتداد شاطئ قطاع غزة وعلى فترات مختلفة حسب المواصفة الفلسطينية وتعزيز بناء القدرات اللازمة لذلك</t>
  </si>
  <si>
    <t>توثيق وضبط كافي لنوعية وكمية واماكن استخدام وتأثيرات المواد الكيماوية المتاحة للاستخدام المنزلي أو الزراعي او الصناعي أو الصحي</t>
  </si>
  <si>
    <t>مواءمة ما يتوفر من أنظمة وقواعد بيانات ومعلومات مع هذا النظام لتكون جزءا منه</t>
  </si>
  <si>
    <t>عقد الشراكات والاتفاق والتنسيق مع المؤسسات ذات العلاقة من أجل توفير المعلومات والبيانات اللازمة</t>
  </si>
  <si>
    <t>إصدار التقارير الدورية والنشرات بناء على المعلومات المتوفرة في النظام</t>
  </si>
  <si>
    <t>بناء وتجهيز المركز وتوفير ما يلزم من كوادر بشرية مدربة ومستلزمات فنية ولوجستية واعداد خطة عمل تضمن الاستمرارية له</t>
  </si>
  <si>
    <t>رفع مستوى المعرفة والوعي المجتمعي في القضايا البيئيه المختلفه</t>
  </si>
  <si>
    <t>الهدف الاستراتيجي الأول: مستويات التلوث البيئي منخفضة ومضبوطة</t>
  </si>
  <si>
    <t>نتائج</t>
  </si>
  <si>
    <t>مؤشر</t>
  </si>
  <si>
    <t>خط أساس</t>
  </si>
  <si>
    <t>استهداف</t>
  </si>
  <si>
    <t>نسبة النفايات الصلبة التي يتم طمرها بشكل صحي من إجمالي النفايات المنتجة</t>
  </si>
  <si>
    <t>بيئة، حكم محلي</t>
  </si>
  <si>
    <t>إدارة فاعلة وآمنة بيئياً وصحياً لخدمات النفايات الصلبة</t>
  </si>
  <si>
    <t>نسبة النفايات التي يتم تدويرها من إجمالي النفايات المنتجة</t>
  </si>
  <si>
    <t>1-2%</t>
  </si>
  <si>
    <t>نسبة الأسر التي تتلقى خدمات جمع ونقل النفايات</t>
  </si>
  <si>
    <t>متوسط إنتاج الفرد اليومي من النفايات الصلبة (كغم/فرد/يوم)</t>
  </si>
  <si>
    <t>زيادة كمية النفايات الخطرة التي يتم جمعها ومعالجتها</t>
  </si>
  <si>
    <t>نسبة النفايات الخطرة التي تتم معالجتها من اجمالي النفايات المنتجة</t>
  </si>
  <si>
    <t>عدد محلات صيانة الأجهزة الخلوية التي تتخلص من نفاياتها الالكترونية بشكل سليم</t>
  </si>
  <si>
    <t>الاتصالات وتكنولوجيا المعلومات، البيئة</t>
  </si>
  <si>
    <t xml:space="preserve">نسبة التقدم في انجاز نظام التخلص الآمن من النفايات الالكترونية في المؤسسات الحكومية </t>
  </si>
  <si>
    <t>-</t>
  </si>
  <si>
    <t>الاتصالات وتكنولوجيا المعلومات، البيئة، اللوازم العامة</t>
  </si>
  <si>
    <t>إجراءات الرقابة والتفتيش البيئي معززة</t>
  </si>
  <si>
    <t>عدد جولات الرقابة والتفتيش البيئي المنفذة</t>
  </si>
  <si>
    <t>عدد الحالات المخالفة التي يتم ضبطها وتصويب وضعها</t>
  </si>
  <si>
    <t>عدد الموافقات البيئية الممنوحة</t>
  </si>
  <si>
    <t xml:space="preserve">زيادة كمية النفايات الطبية التي يتم جمعها ومعالجتها </t>
  </si>
  <si>
    <t>نسبة النفايات الطبية التي تتم معالجتها من كمية النفايات الطبية المتولدة</t>
  </si>
  <si>
    <t>ربط الأمراض مع مسبباتها من الملوثات البيئية</t>
  </si>
  <si>
    <t>وجود نظام للربط بين المرض والمسبب من التلوث (نسبة التقدم في بناء النظام)</t>
  </si>
  <si>
    <t>جميع المواطنين يتم تزويدهم بالمياه بطريقة مستدامة من مصادر موثوقة</t>
  </si>
  <si>
    <t>النسبة المئوية للعينات التي تحقق المواصفة الفلسطينية على مستوى الضفة الغربية</t>
  </si>
  <si>
    <t>نسبة الاسر المربوطة بالشبكة العامة للمياه</t>
  </si>
  <si>
    <t>كفاءة أنظمة توزيع المياه مطورة</t>
  </si>
  <si>
    <t>نسبة الفاقد على مستوى شبكات التوزيع</t>
  </si>
  <si>
    <t>مصادر المياه محمية من التلوث والاستنزاف</t>
  </si>
  <si>
    <t>وجود منظومة رصد مطبقة لمختلف مصادر المياه كما ونوعا والتعديات عليها (نسبة مصادر المياه المراقبة)</t>
  </si>
  <si>
    <t>نسبة مصادر مياه الشرب الملوثة قبل التعقيم (ابار وينابيع)</t>
  </si>
  <si>
    <t>عدد حالات التعديات على المصادر</t>
  </si>
  <si>
    <t>انظمة مياه الصرف الصحي من جمع ونقل ومعالجة تعمل بكفاءة عالية</t>
  </si>
  <si>
    <t>نسبة الاسر الموصولة بالشبكة العامة للصرف الصحي</t>
  </si>
  <si>
    <t>31% ضفة</t>
  </si>
  <si>
    <t>75% غزة</t>
  </si>
  <si>
    <t>33% ضفة</t>
  </si>
  <si>
    <t>80% غزة</t>
  </si>
  <si>
    <t>34% ضفة</t>
  </si>
  <si>
    <t>81% غزة</t>
  </si>
  <si>
    <t>35% ضفة</t>
  </si>
  <si>
    <t>النسبة المئوية لكمية المياه المعالجة داخل الاراضي الفلسطينية</t>
  </si>
  <si>
    <t>النسبة المئوية لمياه الصرف الصحي المعالجة التي تطابق المواصفة الفلسطينية</t>
  </si>
  <si>
    <t>عدد محطات المعالجة التي تتوافق مخرجاتها مع المواصفة الفلسطينية</t>
  </si>
  <si>
    <t>بيئة مرورية امنة</t>
  </si>
  <si>
    <t>كثافة المركبات المسجلة والعاملة في الضفة الغربية (مركبة/1000 نسمة)</t>
  </si>
  <si>
    <t>127 (2018)</t>
  </si>
  <si>
    <t>معدلات تلوث بيئية مضبوطة في قطاع النقل</t>
  </si>
  <si>
    <t>عدد المشاريع المنفذة في قطاع النقل والتي تُراعي الإدارة البيئية.</t>
  </si>
  <si>
    <t>صفر</t>
  </si>
  <si>
    <t>عدد المركبات التي يتم رصد نسبة العوادم منها</t>
  </si>
  <si>
    <t>عدد المركبات الصديقة للبيئة التي تم ترخيصها (الهجينة + الكهربائية)</t>
  </si>
  <si>
    <t xml:space="preserve">المخلفات الزراعية مدارة بشكل سليم </t>
  </si>
  <si>
    <t>وجود نظام لادارة المخلفات الزراعية (نسبة التقدم في انجاز النظام)</t>
  </si>
  <si>
    <t>استخدام الاسمدة والمبيدات الزراعية منظم</t>
  </si>
  <si>
    <t>وجود نظام لضبط استخدام المبيدات والاسمدة الكيماوية ومخلفاتها (نسبة التقدم في انجاز النظام)</t>
  </si>
  <si>
    <t>زيادة عدد المنشآت الصناعية التي تطبق مفهوم الانتاج والاستهلاك المستدام</t>
  </si>
  <si>
    <t>عدد المنشآت الصناعية التي تطبق مفهوم الانتاج والاستهلاك المستدام</t>
  </si>
  <si>
    <t>الاقتصاد الوطني</t>
  </si>
  <si>
    <t>عدد الكوادر الفنية التي تلقت تدريبا في هذا المفهوم</t>
  </si>
  <si>
    <t>الاقتصاد الوطني، البيئة</t>
  </si>
  <si>
    <t>الهدف الاستراتيجي الثاني: البيئة الطبيعية والتنوع الحيوي مُصانان ومُداران بطريقة مستدامة</t>
  </si>
  <si>
    <t>الحفاظ على التنوع الحيوي وحماية مواقع التراث الطبيعي</t>
  </si>
  <si>
    <t>البيئة</t>
  </si>
  <si>
    <t>عدد الأصناف المهددة بالانقراض - نباتي</t>
  </si>
  <si>
    <t xml:space="preserve">عدد الأصناف المهددة بالانقراض - حيواني </t>
  </si>
  <si>
    <t>عدد المحميات الطبيعية التي لها خطة إدارة معتمدة ومفعلة</t>
  </si>
  <si>
    <t>نسبة مساحة المحميات الطبيعية إلى المساحة الكلية لأراضي الدولة</t>
  </si>
  <si>
    <t xml:space="preserve">كمية المياه المتاحة كما ونوعا (تقليدية وغير تقليدية) تم زيادتها </t>
  </si>
  <si>
    <t>كمية المياه المنتجة سنويا من المصادر التقليدية (مليون متر مكب)</t>
  </si>
  <si>
    <t>المياه</t>
  </si>
  <si>
    <t>كمية المياه المنتجة من الحصاد المائي (مليون متر مكعب)</t>
  </si>
  <si>
    <t>المياه، الزراعة</t>
  </si>
  <si>
    <t>كمية المياه المحلاة المتاحة سنويا (مليون متر مكعب)</t>
  </si>
  <si>
    <t>كمية المياه المشتراة سنويا من شركة ميكروت (مليون متر مكعب)</t>
  </si>
  <si>
    <t>مساحة الاراضي القابلة للري (المروية) من مصادر المياه المعالجة تم زيادتها</t>
  </si>
  <si>
    <t>نسبة المياه العادمة المعالجة المعاد استخدامها في الري</t>
  </si>
  <si>
    <t>مساحة الاراضي الزراعية المروية من المياه العادمة المعالجة (بالدونم)</t>
  </si>
  <si>
    <t>تطبيق أنماط الزراعة العضوية في ازدياد</t>
  </si>
  <si>
    <t>نسبة مساحات الأراضي المستغلة للزراعة العضوية من المساحات الزراعية الكلية</t>
  </si>
  <si>
    <t>عمليات الصيد والرعي الجائر مسيطر عليها</t>
  </si>
  <si>
    <t>عدد المخالفات التي يتم فيها تطبيق قانون الصيد</t>
  </si>
  <si>
    <t>الزراعة، البيئة</t>
  </si>
  <si>
    <t>مفهوم الانتاج والاستهلاك المستدام مطبق في النشاطات الزراعية</t>
  </si>
  <si>
    <t>عدد المشاريع/ الأنشطة/ المزارع/ التي يتم فيها تطبيق مفهوم الانتاج والاستهلاك المستدام</t>
  </si>
  <si>
    <t>السياحة البيئية مروجة كواحدة من السياحات البديلة</t>
  </si>
  <si>
    <t>نسبة السياح (محليين وأجانب) الذين يرتادون مواقع السياحة البيئية</t>
  </si>
  <si>
    <t>المرافق والمنشآت السياحية تراعي البعد البيئي</t>
  </si>
  <si>
    <t>عدد المرافق / المنشآت السياحية التي تراعي البعد البيئي/ الانتاج والاستهلاك المستدام</t>
  </si>
  <si>
    <t xml:space="preserve">الاستدامة البيئية مضمنة في أنظمة الشراء العام والعطاءات </t>
  </si>
  <si>
    <t>وزارة المالية، مجلس الشراء العام، البيئة</t>
  </si>
  <si>
    <t>الحوافز الضريبية والمالية تستهدف المشاريع والمبادرات الصديقة للبيئة</t>
  </si>
  <si>
    <t>عدد الحوافز الضريبية والمالية لمدخلات تنفيذ المشاريع والمبادرات الصديقة للبيئة</t>
  </si>
  <si>
    <t>وزارة المالية، هيئة تشجيع الاستثمار، وزارة الاقتصاد الوطني</t>
  </si>
  <si>
    <t>الطاقة مستخدمة بشكل كفؤ وفعال في المنشآت والمرافق المختلفة</t>
  </si>
  <si>
    <t>عدد المواقع/ المنشآت التي يتم فيها التدقيق الطاقي وتطبيق مفهوم كفاءة استخدام الطاقة</t>
  </si>
  <si>
    <t>المساهمة في الحد من آثار التغير المناخي والتكيف معه</t>
  </si>
  <si>
    <t>حصة الفرد من انبعاثات غازات الدفيئة (طن مكافيء ثاني اكسيد الكربون)</t>
  </si>
  <si>
    <t>البيئة، الفريق الوطني للمناخ</t>
  </si>
  <si>
    <t>مساحة الاراضي المزروعة او التي تمت حمايتها من التدهور/التصحر تزداد سنويا</t>
  </si>
  <si>
    <t>نسبة الأراضي المهددة بالتصحر من أراضي الدولة</t>
  </si>
  <si>
    <t>مساحة الأراضي المستصلحة سنويا (دونم)</t>
  </si>
  <si>
    <t>القدرة للتعامل مع الكوارث البيئية، وتخفيف آثارها مُعززة</t>
  </si>
  <si>
    <t>البيئة، المجلس الاعلى للدفاع المدني، الفريق الوطني للحد من مخاطر الكوارث</t>
  </si>
  <si>
    <t>خطة طوارئ بيئية معدة
(نسبة التقدم في انجاز الخطة)</t>
  </si>
  <si>
    <t>عدد الكوادر المدربة للتعامل مع حالات الكوارث البيئية</t>
  </si>
  <si>
    <t>زيادة عدد المرافق والمنشآت التي تتبنى البناء الأخضر</t>
  </si>
  <si>
    <t>عدد المنشآت/ المرافق التي تطبق متطلبات البناء الأخضر</t>
  </si>
  <si>
    <t>الهدف الاستراتيجي الرابع: المنظومة التشريعية البيئية محدثة ومفعلة ومتكاملة، والإطار المؤسسي البيئي مُمَكَّن وكفؤ، والتعاون الدولي مُعَزَّز</t>
  </si>
  <si>
    <t>التشريعات البيئية محدثة ونافذة ومتوائمة مع الاتفاقيات الدولية</t>
  </si>
  <si>
    <t>عدد القوانين والأنظمة التي تم تحديثها وإقرارها لتلائم الالتزامات الدولية</t>
  </si>
  <si>
    <t>عدد التعليمات والمعايير التي تم اعدادها وإقرارها</t>
  </si>
  <si>
    <t>عدد الاتفاقيات البيئية الموقعة التي اصبحت فلسطين عضواً فيها</t>
  </si>
  <si>
    <t>البيئة، وزارة الخارجية</t>
  </si>
  <si>
    <t>عدد مذكرات التفاهم التي تم توقيعها مع شركاء دوليين ومحليين</t>
  </si>
  <si>
    <t>الاطار المؤسسي البيئي ممكن وكفؤ</t>
  </si>
  <si>
    <t>عدد الكوادر التي تلقت التدريب المناسب</t>
  </si>
  <si>
    <t xml:space="preserve">نسبة الانجاز في اعداد نظام للمعلومات البيئية </t>
  </si>
  <si>
    <t xml:space="preserve">نسبة التقدم في اعداد تقرير دوري عن حالة البيئة </t>
  </si>
  <si>
    <t xml:space="preserve">نسبة التقدم في اعداد الدراسة حول تقييم واقع البحث العلمي </t>
  </si>
  <si>
    <t xml:space="preserve">نسبة التقدم في اعداد خطة لتطوير البحث العلمي </t>
  </si>
  <si>
    <t>نسبة التحول الى نظام عمل مؤسسي مؤتمت</t>
  </si>
  <si>
    <t xml:space="preserve">الأدوات المستخدمة في مواجهـة انتهاكات الاحتلال للبيئة الفلسطينية مفعلة </t>
  </si>
  <si>
    <t>عدد الملفات  التي تم اعدادها حول الانتهاكات البيئية الاسرائلية</t>
  </si>
  <si>
    <t>عدد حالات تهريب النفايات عبر الخط الأخضر/ المستوطنات التي تم ضبطها</t>
  </si>
  <si>
    <t>مرتبط بوجود حالات تهريب</t>
  </si>
  <si>
    <t>البيئة، الضابطة الجمركية، شرطة السياحة والبيئة</t>
  </si>
  <si>
    <t>عدد الحالات/القضايا البيئية التي يتم تقديمها ووضعها امام المجتمع الدولي ضد الاحتلال</t>
  </si>
  <si>
    <t xml:space="preserve">مرتبط بوجود حالات </t>
  </si>
  <si>
    <t>مرتبط بوجود حالات</t>
  </si>
  <si>
    <t>العمل في قطاع الطاقة منظم</t>
  </si>
  <si>
    <t>أنظمة وتعليمات جديدة مقرة خاصة بترشيد استهلاك الطاقة</t>
  </si>
  <si>
    <t>2 مسودة (2018)</t>
  </si>
  <si>
    <t>الاجراءات اللازمة لتوطين الاستراتيجية العربية للصحة والبيئة متخذة</t>
  </si>
  <si>
    <t>الاستراتيجية العربية للصحة والبيئة موطنة ومنفذة</t>
  </si>
  <si>
    <t>وزارة الصحة، البيئة</t>
  </si>
  <si>
    <t>البعد البيئي متخذ في اجراءات الترخيص للمنشآت الصناعية</t>
  </si>
  <si>
    <t>عدد الرخص الممنوحة للمنشآت الصناعية/ جديدة ومجددة وتراعي الموافقة البيئية</t>
  </si>
  <si>
    <t xml:space="preserve">الشهادات الخضراء وشهادات الاعتماد البيئية لدى المنشآت الصناعية في ازدياد </t>
  </si>
  <si>
    <t>عدد الصناعات الحاصلة على شهادات معتمدة خضراء / بيئية (بما فيها أيزو 14001)</t>
  </si>
  <si>
    <t>الاقتصاد الوطني، المواصفات والمقاييس</t>
  </si>
  <si>
    <t>شروط السلامة العامة والبيئية متخذة في مواقع العمل</t>
  </si>
  <si>
    <t>عدد مواقع العمل التي تلتزم بشروط السلامة العامة والبيئية</t>
  </si>
  <si>
    <t>وزارة العمل، الدفاع المدني</t>
  </si>
  <si>
    <t>خطط الادارة البيئية مراعاة في قطاع الانشاءات والاسكان والبنية التحتية والمباني الحكومية</t>
  </si>
  <si>
    <t>عدد المشاريع التي تراعي خطة الادارة البيئية أثناء التنفيذ/  أو عدد المشاريع التي تلتزم بتطبيق شروط دراسات تقييم الأثر البيئي</t>
  </si>
  <si>
    <t>وزارة الاشغال العامة والاسكان، وزارة الحكم المحلي، سلطة المياه، وزارة النقل والمواصلات، وزارة الاتصالات وتكنولوجيا المعلومات، البيئة</t>
  </si>
  <si>
    <t>البعد البيئي مستوفى في المخططات الهيكلية للهيئات المحلية</t>
  </si>
  <si>
    <t>عدد المخططات الهيكلية التي استوفت البعد البيئي فيها</t>
  </si>
  <si>
    <t>وزارة الحكم المحلي، مجلس التنظيم الأعلى، البيئة</t>
  </si>
  <si>
    <t>القوانين المتعلقة بحماية البيئة مطبقة</t>
  </si>
  <si>
    <t>عدد القضايا التي يتم البت فيها استنادا للقوانين البيئية</t>
  </si>
  <si>
    <t>عدد الكوادر القضائية التي تلقت تدريبا في مجال البيئة</t>
  </si>
  <si>
    <t xml:space="preserve">البيئة، العدل </t>
  </si>
  <si>
    <t>الهدف الاستراتيجي الخامس: مستويات الوعي والمعرفة والسلوك البيئي مُعَزّزة ومُعمَّمة</t>
  </si>
  <si>
    <t>دور الإعلام البيئي معزز ومفعل</t>
  </si>
  <si>
    <t>عدد الإعلاميين الذين تلقوا تدريباً بيئيا</t>
  </si>
  <si>
    <t>عدد البرامج الاعلامية (المسموعة والمرئية) ذات المضمون البيئي التي تم تنفيذها(ساعة عرض)</t>
  </si>
  <si>
    <t>عدد الافلام الوثائقية البيئية التي تم اعدادها ونشرها</t>
  </si>
  <si>
    <t>عدد المناسبات البيئية التي تم احياؤها وإصدار تقارير صحفية فيها</t>
  </si>
  <si>
    <t>رفع الوعي البيئي المجتمعي</t>
  </si>
  <si>
    <t>عدد الحملات / الانشطة البيئية المنفذة</t>
  </si>
  <si>
    <t>عدد الاشخاص الذين تم استهدافهم/ تدريبهم على مواضيع بيئية من خلال حملات التوعية المختلفة</t>
  </si>
  <si>
    <t>دمج البيئة في مبادرات دعم الحماية الاجتماعية (المشاريع الصغيرة، مشاريع التمكين الاقتصادي، مشاريع التخرج من الفقر)</t>
  </si>
  <si>
    <t>عدد المبادرات/ المشاريع التي تم دمج البيئة فيها</t>
  </si>
  <si>
    <t>التنمية الاجتماعية، البيئة</t>
  </si>
  <si>
    <t>البيئة متضمنة في انشطة التعليم الصفية واللاصفية</t>
  </si>
  <si>
    <t>عدد الأنشطة الصفية واللاصفية التي تستهدف / تدمج البيئة</t>
  </si>
  <si>
    <t>التربية والتعليم، البيئة</t>
  </si>
  <si>
    <t xml:space="preserve">البيئة مستهدفة في خطط البحث العلمي والتطبيقي </t>
  </si>
  <si>
    <t>عدد الأبحاث البيئية المنفذة/ المعدة</t>
  </si>
  <si>
    <t>التعليم العالي، التربية والتعليم، البيئة</t>
  </si>
  <si>
    <t>البيئة مدمجة في المناهج التعليمية المدرسية والجامعية</t>
  </si>
  <si>
    <t>التعليم العالي، البيئة</t>
  </si>
  <si>
    <t>البعد البيئي حاضر في الأنشطة والفعاليات الثقافية</t>
  </si>
  <si>
    <t>عدد الأنشطة الثقافية التي تدمج / تستهدف البعد البيئي</t>
  </si>
  <si>
    <t>وزارة الثقافة، البيئة</t>
  </si>
  <si>
    <t>البيئة مستهدفة في ادوات الاتصالات وتكنولوجيا المعلومات</t>
  </si>
  <si>
    <t>عدد الحملات التي تنفذ من خلال أدوات الاتصالات وتكنولوجيا المعلومات والبريد والتي تستهدف البيئة</t>
  </si>
  <si>
    <t>وزارة الاتصالات وتكنولوجيا المعلومات، البيئة</t>
  </si>
  <si>
    <t>الوظائف الخضراء في ازدياد</t>
  </si>
  <si>
    <t>عدد الوظائف الخضراء المستحدثة في سوق العمل</t>
  </si>
  <si>
    <t>العمل، البيئة</t>
  </si>
  <si>
    <t>استهداف الشباب والمرأة في العمل البيئي في ازدياد</t>
  </si>
  <si>
    <t>عدد المبادرات والانشطة البيئية التي تستهدف الشباب</t>
  </si>
  <si>
    <t>المجلس الاعلى للشباب والرياضة، البيئة</t>
  </si>
  <si>
    <t>عدد الشراكات البيئية التي تجمع الشباب الفلسطيني مع نظرائه في المحيط العربي والعالمي</t>
  </si>
  <si>
    <t>المجلس الأعلى للشباب والرياضة، سلطة جودة البيئة</t>
  </si>
  <si>
    <t>عدد المبادرات والانشطة البيئية التي تستهدف النساء</t>
  </si>
  <si>
    <t>وزارة شؤون المرأة، البيئة</t>
  </si>
  <si>
    <t>عدد الوثائق البيئية (خطط، سياسات، استراتيجيات، قوانين، الخ) الحساسة للنوع الاجتماعي</t>
  </si>
  <si>
    <t>البعد البيئي مستهدف في المشاريع والمبادرات النسوية</t>
  </si>
  <si>
    <t>عدد المبادرات /المشاريع الريادية النسوية التي تستهدف البيئة</t>
  </si>
  <si>
    <t xml:space="preserve">الهدف الاستراتيجي الثالث:  الإجراءات اللازمة للتكيف مع آثار ظاهرة التغير المناخي وللتخفيف من انبعاثات غازات الدفيئة، وللحد من التصحر، ومواجهة الكوارث والطواريء البيئية مُتخذة ومُتبناه </t>
  </si>
  <si>
    <r>
      <t xml:space="preserve">عدد </t>
    </r>
    <r>
      <rPr>
        <b/>
        <sz val="12"/>
        <color theme="1"/>
        <rFont val="Calibri Light"/>
        <family val="2"/>
        <scheme val="major"/>
      </rPr>
      <t>القوائم</t>
    </r>
    <r>
      <rPr>
        <b/>
        <sz val="12"/>
        <color rgb="FF000000"/>
        <rFont val="Calibri Light"/>
        <family val="2"/>
        <scheme val="major"/>
      </rPr>
      <t xml:space="preserve"> التي تم اعدادها وإقرارها</t>
    </r>
  </si>
  <si>
    <r>
      <t>أ‌.</t>
    </r>
    <r>
      <rPr>
        <b/>
        <sz val="7"/>
        <color theme="1"/>
        <rFont val="Calibri Light"/>
        <family val="2"/>
        <scheme val="major"/>
      </rPr>
      <t xml:space="preserve">      </t>
    </r>
    <r>
      <rPr>
        <b/>
        <sz val="12"/>
        <color theme="1"/>
        <rFont val="Calibri Light"/>
        <family val="2"/>
        <scheme val="major"/>
      </rPr>
      <t>عدد المناهج المدرسية التي تدمج البعد البيئي فيها (تراكمي)</t>
    </r>
  </si>
  <si>
    <r>
      <t>ب‌.</t>
    </r>
    <r>
      <rPr>
        <b/>
        <sz val="7"/>
        <color theme="1"/>
        <rFont val="Calibri Light"/>
        <family val="2"/>
        <scheme val="major"/>
      </rPr>
      <t xml:space="preserve">   </t>
    </r>
    <r>
      <rPr>
        <b/>
        <sz val="12"/>
        <color theme="1"/>
        <rFont val="Calibri Light"/>
        <family val="2"/>
        <scheme val="major"/>
      </rPr>
      <t>عدد المناهج الجامعية التي تدمج البعد البيئي فيها</t>
    </r>
  </si>
  <si>
    <t>البيئة، حكم المحلي</t>
  </si>
  <si>
    <t>قيمه محققه 2022</t>
  </si>
  <si>
    <t>نظام الشراء للبنية التحتية (نظام العطاءات المركزية) يتضمن مفهوم الاستدامة البيئية (نسبة التقدم في تضمين ذلك)</t>
  </si>
  <si>
    <t>الأشغال العامة والإسكان، مجلس الشراء العام، وزارة المالية، البيئة</t>
  </si>
  <si>
    <t>نظام الشراء العام يتضمن مفهوم الاستدامة البيئية (نسبة التقدم في تضمين ذلك)</t>
  </si>
  <si>
    <t>التربية والتعليم، التعليم العالي، الأشغال العامة والإسكان، وزارة الصحة، وزارة الحكم المحلي</t>
  </si>
  <si>
    <t xml:space="preserve">العدل </t>
  </si>
  <si>
    <t>نتيجة 1</t>
  </si>
  <si>
    <t>عدد الوائح التنظيمية/ الأنظمة التي تم اعدادها وإقرارها</t>
  </si>
  <si>
    <t xml:space="preserve">جدول 2-1: الأهداف الاسترتيجيه والنتائج وارتباطها مع اهداف التنميه المستدامه </t>
  </si>
  <si>
    <t>نتيجة 2</t>
  </si>
  <si>
    <t>نتيجة 3</t>
  </si>
  <si>
    <t>نتيجة 4</t>
  </si>
  <si>
    <t>نتيجة 5</t>
  </si>
  <si>
    <t>نتيجة 6</t>
  </si>
  <si>
    <t>نتيجة 7</t>
  </si>
  <si>
    <t>نتيجة 8</t>
  </si>
  <si>
    <t>نتيجة 9</t>
  </si>
  <si>
    <t>نتيجة 10</t>
  </si>
  <si>
    <t>نتيجة 11</t>
  </si>
  <si>
    <t>نتيجة 12</t>
  </si>
  <si>
    <t>نتيجة 13</t>
  </si>
  <si>
    <t>نتيجة 14</t>
  </si>
  <si>
    <t>هدف التنميه الستدامه ذو العلاقه</t>
  </si>
  <si>
    <t>غاية هدف التنميه الستدامه ذو العلاقه</t>
  </si>
  <si>
    <t>مؤشر هدف التنميه الستدامه ذو العلاقه</t>
  </si>
  <si>
    <t>5.12 الحد كثيراً من إنتاج النفايات، من خلال المنع والتخفيض وإعادة التدوير وإعادة الاستعمال، بحلول عام ٢٠٣٠</t>
  </si>
  <si>
    <t>1.5.12 معدل إعادة التدوير على الصعيد الوطني، وعدد أطنان المواد المعاد تدويرها</t>
  </si>
  <si>
    <t>4.12 تحقيق الإدارة السليمة بيئياً للمواد الكيميائية وجميع النفايات طوال دورة عمرها، وفقاً للأطر الدولية المتفق عليها، والحد كثيراً من إطلاقها في الهواء والماء والتربة من أجل التقليل إلى أدنى حد من آثارها الضارة على صحة الإنسان والبيئة، بحلول عام 2020</t>
  </si>
  <si>
    <t>1.4.12 عدد الأطراف في الاتفاقات البيئية الدولية المتعددة الأطراف المتعلقة بنفايات المواد الخطرة وغيرها من المواد الكيميائية، التي تفي بتعهداتها والتزاماتها في نقل المعلومات على النحو الذي يتطلبه كل اتفاق ذي صلة</t>
  </si>
  <si>
    <t>1.2.4.12 نصيب الفرد من توليد النفايات الخطرة</t>
  </si>
  <si>
    <t>2.2.4.12 نسبة النفايات الخطرة المعالَجة، بحسب نوع المعالجة </t>
  </si>
  <si>
    <t>1.12 تنفيذ الإطار العشري للبرامج المتعلقة بأنماط الاستهلاك والإنتاج المستدامة، مع قيام جميع البلدان باتخاذ إجراءات، وتولي البلدان المتقدمة النمو دور الريادة، مع مراعاة مستوى التنمية في البلدان النامية وقدراتها</t>
  </si>
  <si>
    <t>1.1.12 عدد البلدان التي تضع أو تعتمد أو تنفذ صكوكاً للسياسات ترمي إلى دعم التحول إلى الاستهلاك والإنتاج المستدامين</t>
  </si>
  <si>
    <t>2.12 تحقيق الإدارة المستدامة والاستخدام الكفؤ للموارد الطبيعية، بحلول عام ٢٠٣٠</t>
  </si>
  <si>
    <t>1.2.12 الأثر المادي، ونصيب الفرد من الأثر المادي، ونصيب الناتج المحلي الإجمالي من الأثر المادي</t>
  </si>
  <si>
    <t>8.12 كفالة أن تتوافر للناس في كل مكان المعلومات ذات الصلة والوعي بالتنمية المستدامة وأنماط العيش في وئام مع الطبيعة، بحلول عام ٢٠٣٠</t>
  </si>
  <si>
    <t>1.1.8.12 مدى تعميم مراعاة ’1‘ تعليم المواطنة العالمية و ’2‘ التعليم من أجل التنمية المستدامة (بما في ذلك التثقيف بشأن تغير المناخ) في السياسات التربوية الوطنية</t>
  </si>
  <si>
    <t>2.1.8.12 مدى تعميم مراعاة ’1‘ تعليم المواطنة العالمية و ’2‘ التعليم من أجل التنمية المستدامة (بما في ذلك التثقيف بشأن تغير المناخ) في المناهج الدراسية</t>
  </si>
  <si>
    <t>3.1.8.12 مدى تعميم مراعاة ’1‘ تعليم المواطنة العالمية و ’2‘ التعليم من أجل التنمية المستدامة (بما في ذلك التثقيف بشأن تغير المناخ) في تدريب المعلمين</t>
  </si>
  <si>
    <t>4.1.8.12 مدى تعميم مراعاة ’1‘ تعليم المواطنة العالمية و ’2‘ التعليم من أجل التنمية المستدامة (بما في ذلك التثقيف بشأن تغير المناخ) في تقييم الطلاب</t>
  </si>
  <si>
    <t>c.12 ترشيد إعانات الوقود الأحفوري غير الفعالة التي تشجع على الإسراف في الاستهلاك، وذلك بإزالة تشوهات الأسواق، وفقا للظروف الوطنية، بطُرق منها إعادة هيكلة الضرائب والتخلص بالتدريج من الإعانات الضارة، حيثما وجدت، لإظهار آثارها البيئية، مع إيلاء الاعتبار الكامل للاحتياجات والظروف الخاصة للبلدان النامية، والتقليل إلى أدنى حد ممكن من الآثار السلبية على نموها على نحو يكفل حماية الفقراء والمجتمعات المحلية المتأثرة</t>
  </si>
  <si>
    <t>1.c.12 مقدار إعانات الوقود الأحفوري (الإنتاج والاستهلاك) لكل وحدة من الناتج المحلي الإجمالي</t>
  </si>
  <si>
    <t>1.6 تحقيق هدف حصول الجميع على نحو منصف على مياه الشرب المأمونة والميسورة التكلفة بحلول عام ٢٠٣٠</t>
  </si>
  <si>
    <t>1.1.6 نسبة السكان الذين يستفيدون من خدمات مياه الشرب التي تدار بطريقة مأمونة</t>
  </si>
  <si>
    <t>2.6 تحقيق هدف حصول الجميع على خدمات الصرف الصحي والنظافة الصحية، وإنهاء التغوط في العراء، وإيلاء اهتمام خاص لاحتياجات النساء والفتيات ومن يعيشون في أوضاع هشة، بحلول عام ٢٠٣٠</t>
  </si>
  <si>
    <t>1.1.2.6 نسبة السكان الذين يستفيدون من الإدارة السليمة لخدمات الصرف الصحي</t>
  </si>
  <si>
    <t>3.6 تحسين نوعية المياه بالحد من التلوث، ووقف إلقاء النفايات والمواد الكيميائية الخطرة، وتقليل تسرّبها إلى أدنى حد، وخفض نسبة مياه المجاري غير المعالجة إلى النصف، وزيادة إعادة التدوير وإعادة الاستخدام المأمون بنسبة كبيرة على الصعيد العالمي، بحلول عام ٢٠٣٠</t>
  </si>
  <si>
    <t>1.3.6 نسبة تدفق مياه الصرف الصحي المنزلية والصناعية المعالجة بطريقة آمنة</t>
  </si>
  <si>
    <t>1.4.6 التغير في كفاءة استخدام المياه على مدى فترة من الزمن</t>
  </si>
  <si>
    <t>2.4.6 حجم الضغط الذي تتعرض له المياه: سحب المياه العذبة كنسبة من موارد المياه العذبة المتاحة</t>
  </si>
  <si>
    <t>5.6 تنفيذ الإدارة المتكاملة لموارد المياه على جميع المستويات، بوسائل منها التعاون العابر للحدود، حسب الاقتضاء، بحلول عام ٢٠٣٠</t>
  </si>
  <si>
    <t>1.5.6 درجة الإدارة المتكاملة للموارد المائية</t>
  </si>
  <si>
    <t>5.15 اتخاذ إجراءات عاجلة وهامة للحد من تدهور الموائل الطبيعية، ووقف فقدان التنوع البيولوجي، والقيام، بحلول عام 2020، بحماية الأنواع المهدَّدة ومنع انقراضها</t>
  </si>
  <si>
    <t>1.5.15 مؤشر القائمة الحمراء</t>
  </si>
  <si>
    <t>9.15 إدماج قيم النظم الإيكولوجية والتنوع البيولوجي في عمليات التخطيط، والعمليات الإنمائية، واستراتيجيات الحد من الفقر، والحسابات، على الصعيدين الوطني والمحلي، بحلول عام 2020</t>
  </si>
  <si>
    <t>1.1.9.15 عدد البلدان التي وضعت أهدافاً وطنية تشبه أو تتواءم مع الهدف 2 من أهداف آيتشي للتنوع البيولوجي من الخطة الاستراتيجية للتنوع البيولوجي للفترة 2011- 2020، في استراتيجياتها وخطط العمل الوطنية للتنوع البيولوجي، والتقدم المحرز نحو تحقيق هذه الأهداف</t>
  </si>
  <si>
    <t>2.1.9.15 مراعاة التنوع البيولوجي في النظم الوطنية للمحاسبة والإبلاغ، والتي تعرف بأنها تنفيذ لنظام المحاسبة البيئية الاقتصادية</t>
  </si>
  <si>
    <t>7.15 اتخاذ إجراءات عاجلة لوقف الصيد غير المشروع للأنواع المحمية من النباتات والحيوانات والاتجار بها، والتصدي لمنتجات الأحياء البرية غير المشروعة، على مستويي العرض والطلب على السواء</t>
  </si>
  <si>
    <t>1.7.15 نسبة الأحياء البرية المتجر بها، التي جرى صيدها أو الاتجار بها على نحو غير مشروع</t>
  </si>
  <si>
    <t>3.15 مكافحة التصحر، وترميم الأراضي والتربة المتدهورة، بما في ذلك الأراضي المتأثرة بالتصحر والجفاف والفيضانات، والسعي إلى تحقيق عالمٍ خالٍ من ظاهرة تدهور الأراضي، بحلول عام ٢٠٣٠</t>
  </si>
  <si>
    <t>1.3.15 نسبة الأراضي المتدهورة إلى مجموع مساحة اليابسة</t>
  </si>
  <si>
    <t>2.15 تعزيز تنفيذ الإدارة المستدامة لجميع أنواع الغابات، ووقف إزالة الغابات، وترميم الغابات المتدهورة وتحقيق زيادة كبيرة في نسبة التشجير وإعادة غرس الغابات على الصعيد العالمي، بحلول عام 2022</t>
  </si>
  <si>
    <t>1.2.15 'نسبة الأراضي المتدهورة نسبة إلى مجموع مساحة اليابسة</t>
  </si>
  <si>
    <t>1.13 تعزيز القدرة على الصمود في مواجهة المخاطر المرتبطة بالمناخ والكوارث الطبيعية في جميع البلدان، وتعزيز القدرة على التكيف مع تلك المخاطر</t>
  </si>
  <si>
    <t>1.1.1.13 عدد الوفيات بسب الكوارث لكل 000 100 شخص</t>
  </si>
  <si>
    <t>2.1.1.13 عدد المفقودين بسب الكوارث لكل 000 100 شخص</t>
  </si>
  <si>
    <t>3.1.1.13 عدد المتضررين نتيجة للكوارث لكل 000 100 شخص</t>
  </si>
  <si>
    <t>2.1.13 عدد البلدان التي تعتمد وتنفذ استراتيجيات وطنية للحد من مخاطر الكوارث تمشيا مع إطار سنداي للحد من مخاطر الكوارث للفترة 2015-2030.</t>
  </si>
  <si>
    <t>2.13 إدماج التدابير المتعلقة بتغير المناخ في السياسات والاستراتيجيات والخطط الوطنية</t>
  </si>
  <si>
    <t>1.2.13 عدد البلدان التي لديها مساهمات محددة وطنياً، واستراتيجيات طويلة الأجل، وخطط تكيف وطنية، وبلاغات عن التكيف، على النحو المبلغ عنه في اتفاقية الأمم المتحدة الإطارية بشأن تغيّر المناخ</t>
  </si>
  <si>
    <t>2.2.13 مجموع انبعاثات غازات الدفيئة في السنة</t>
  </si>
  <si>
    <t>3.13 تحسين التعليم وإذكاء الوعي والقدرات البشرية والمؤسسية بشأن التخفيف من تغير المناخ، والتكيف معه، والحد من أثره والإنذار المبكر به</t>
  </si>
  <si>
    <t>3.7 مضاعفة المعدل العالمي للتحسُّن في كفاءة استخدام الطاقة بحلول عام 2030</t>
  </si>
  <si>
    <t>1.3.7 كثافة الطاقة التي تقاس من حيث الطاقة الأولية والناتج المحلي الإجمالي</t>
  </si>
  <si>
    <t>9.3 الحد بقدر كبير من عدد الوفيات والأمراض الناجمة عن التعرّض للمواد الكيميائية الخطرة، وتلوّث الهواء والماء والتربة، بحلول عام ٢٠٣٠</t>
  </si>
  <si>
    <t>2.9.3 معدل الوفيات المنسوب إلى المياه غير المأمونة، وخدمات الصرف الصحي غير المأمونة والافتقار إلى المرافق الصحية (التعرض لخدمات غير مأمونة في توفير المياه وخدمات الصرف الصحي والنظافة الصحية للجميع)</t>
  </si>
  <si>
    <t>4.8 تحسين الكفاءة في استخدام الموارد العالمية في مجال الاستهلاك والإنتاج، تدريجيا، حتى عام 2030، والسعي إلى فصل النمو الاقتصادي عن التدهور البيئي، وفقا للإطار العشري للبرامج بشأن الاستهلاك والإنتاج المستدامين، مع اضطلاع البلدان المتقدمة النمو بدور الريادة</t>
  </si>
  <si>
    <t>1.4.8 الأثر المادي ونصيب الفرد من الأثر المادي ونصيب الناتج المحلي الاجمالي من الأثر المادي</t>
  </si>
  <si>
    <t>الهدف رقم 8 : العمل اللائق ونمو الاقتصاد</t>
  </si>
  <si>
    <t>8.8 حماية حقوق العمل وتعزيز بيئة عمل سالمة وآمنة لجميع العمال، بمن فيهم العمال المهاجرون، وبخاصة المهاجرات، والعاملون في الوظائف غير المستقرة</t>
  </si>
  <si>
    <t>1.8.8 إصابات العمل المميتة وغير المميتة لكل 000 100 عامل، حسب الجنس ووضع المهاجرين</t>
  </si>
  <si>
    <t>4.9 تحسين البنى التحتية وتحديث الصناعات بحلول عام 2030 من أجل تحقيق استدامتها، مع زيادة كفاءة استخدام الموارد وزيادة اعتماد التكنولوجيات والعمليات الصناعية النظيفة والسليمة بيئيا، ومع قيام جميع البلدان باتخاذ إجراءات وفقا لقدراتها</t>
  </si>
  <si>
    <t>1.4.9 انبعاثات CO2 لكل وحدة من القيمة المضافة</t>
  </si>
  <si>
    <t>6.11 الحد من الأثر البيئي السلبي الفردي للمدن، بطُرق منها إيلاء اهتمام خاص لنوعية الهواء وإدارة نفايات البلديات وغيرها، بحلول عام ٢٠٣٠</t>
  </si>
  <si>
    <t>1.6.11 نسبة النفايات الصلبة البلدية التي تم جمعها وإدارتها في مرافق خاضعة للرقابة من إجمالي النفايات البلدية الناتجة، حسب المدن</t>
  </si>
  <si>
    <t>2.7 تحقيق زيادة كبيرة في حصة الطاقة المتجددة في مجموعة مصادر الطاقة العالمية بحلول عام 2030</t>
  </si>
  <si>
    <t>1.2.7 حصة الطاقة المتجددة في مجموع الاستهلاك النهائي للطاقة</t>
  </si>
  <si>
    <t>4.2 ضمان وجود نظم إنتاج غذائي مستدامة، وتنفيذ ممارسات زراعية متينة تؤدي إلى زيادة الإنتاجية والمحاصيل، وتساعد على الحفاظ على النظم الإيكولوجية، وتعزز القدرة على التكيّف مع تغير المناخ وعلى مواجهة أحوال الطقس المتطرفة وحالات الجفاف والفيضانات وغيرها من الكوارث، وتحسِّن تدريجيا نوعية الأراضي والتربة، بحلول عام 2030</t>
  </si>
  <si>
    <t>1.4.2 نسبة المساحة الزراعية المخصصة للزراعة المنتجة والمستدامة</t>
  </si>
  <si>
    <t>4.6 تحقيق زيادة كبيرة في كفاءة استخدام المياه في جميع القطاعات، وكفالة سحب المياه العذبة وإمداداتها على نحو مستدام من أجل معالجة شح المياه، والحد بقدر كبير من عدد الأشخاص الذين يعانون من ندرة المياه، بحلول عام ٢٠٣٠</t>
  </si>
  <si>
    <t>;</t>
  </si>
  <si>
    <t>الهدف رقم 12: ضمان وجود أنماط استهلاك وإنتاج مستدامة</t>
  </si>
  <si>
    <t>الهدف رقم 11: مدن ومجتمعات محلية مستدامة</t>
  </si>
  <si>
    <t>الهدف رقم 3: الصحة الجيدة والرفاه</t>
  </si>
  <si>
    <t>الهدف رقم 6: المياه النظيفة والنظافة الصحية</t>
  </si>
  <si>
    <t>الهدف رقم 15: الحياة في البر</t>
  </si>
  <si>
    <t>الهدف رقم 2: القضاء التام على الجوع</t>
  </si>
  <si>
    <t>الهدف رقم 7: طاقة نظيفة وباسعار معقولة</t>
  </si>
  <si>
    <t>الهدف رقم 13: العمل المناخي</t>
  </si>
  <si>
    <t>الهدف رقم 9: الصناعة والابتكار والهياكل الاساسية</t>
  </si>
  <si>
    <t>الهدف رقم 8: العمل اللائق ونمو الاقتصاد</t>
  </si>
  <si>
    <t>القضيه الاستراتيجيه لبرنامج الحكومه ذات العلاقه</t>
  </si>
  <si>
    <t>مؤشر القضيه الاستراتيجيه ذو العلاقه</t>
  </si>
  <si>
    <t>استهداف مؤشر القضيه الاستراتيجيه</t>
  </si>
  <si>
    <t>التنميه المستدامه - ضمان استدامة البيئه والتكيف مع ظاهرة التكيف المناخي</t>
  </si>
  <si>
    <t>زيادة كمية الطاقة الكهربائية المنتجة محليا</t>
  </si>
  <si>
    <t>نسبة الطاقه الكهربائيه المنتجة محليا من الطاقة الكليه المستهلكه</t>
  </si>
  <si>
    <t xml:space="preserve">نسبة الطاقه الكهربائيه المنتجه من الطاقه المتجددة </t>
  </si>
  <si>
    <t>نسبة الطاقه المتجددة من اجمالي الطاقه المنتجة محليأ</t>
  </si>
  <si>
    <t xml:space="preserve">عدد مواقع التراث الطبيعي التي تم تأهيلها </t>
  </si>
  <si>
    <t>التنمبه المستدامه - توفير الاحتياجات الاساسيه للتجمعات السكنيه</t>
  </si>
  <si>
    <t>كمية المياه المزودة للمستفيدين تم زيادتها</t>
  </si>
  <si>
    <t xml:space="preserve">كميه المياه المتاحه في الصنابير (حصة الفرد من مياه الشرب (لتر/فرد/يوم) </t>
  </si>
  <si>
    <t>فلسطين</t>
  </si>
  <si>
    <t>الضفه الغربيه</t>
  </si>
  <si>
    <t>قطاع غزة</t>
  </si>
  <si>
    <t>نسبة التجمعات التي لا تصلها خدمة المياه</t>
  </si>
  <si>
    <t>التنميه المستدامه - النهوض بالزراعه والمجتمعات الريفيه</t>
  </si>
  <si>
    <t>بيانات تعريفيه</t>
  </si>
  <si>
    <t>رقم مرجعي</t>
  </si>
  <si>
    <t>الأهداف والنتائج الاستراتيجيه ذو العلاقه</t>
  </si>
  <si>
    <t>المؤشرات ذات العلاقه</t>
  </si>
  <si>
    <t>الاستهداف (6 سنوات)</t>
  </si>
  <si>
    <t>النتائج الاسترتيجيه عبر القطاعيه ذات العلاقه</t>
  </si>
  <si>
    <t>البيئه</t>
  </si>
  <si>
    <t>المخرجات الاساسيه</t>
  </si>
  <si>
    <t>تحليل المشكله التي يعالجها التدخل السياساتي</t>
  </si>
  <si>
    <t>ما هي المشكله؟</t>
  </si>
  <si>
    <t>ما هي أسباب المشكله؟</t>
  </si>
  <si>
    <t>تضمين احصائيات وخطوط أساس ذات علاقه لتوضيح المشكله</t>
  </si>
  <si>
    <t>نهج التدخل السياساتي</t>
  </si>
  <si>
    <t>النتائج المتوخاه من التدخل السياساتي</t>
  </si>
  <si>
    <t>الاطار الاسترتيجي ذو العلاقه: الهدف الاستراتيجي 1: مستويات التلوث البيئي منخفضة ومضبوطة</t>
  </si>
  <si>
    <t>المشاريع والأنشطة الروتينيه (التدابير غير المرتبطة بالمشاريع) ذات العلاقه في التدخلات السياسيتيه</t>
  </si>
  <si>
    <t>قيمة خط الأساس (2022)</t>
  </si>
  <si>
    <t>الوثيقه المساندة 2: نموذج 2 جدول  التدخلات السياساتيه المنفردة</t>
  </si>
  <si>
    <t>الاطار الزمني للتدخل السياساتي</t>
  </si>
  <si>
    <t>الأثر المتوقع على القضايا عبر القطاعيه</t>
  </si>
  <si>
    <t>متطلبات الموازنه</t>
  </si>
  <si>
    <t>الاطار الاسترتيجي ذو العلاقه: الهدف الاستراتيجي 5: مستويات الوعي والمعرفة والسلوك البيئي مُعَزّزة ومُعمَّمة</t>
  </si>
  <si>
    <t>عنوان التدخل السياساتي: دور الإعلام البيئي معزز ومفعل</t>
  </si>
  <si>
    <t>النتيجه: دور الإعلام البيئي معزز ومفعل</t>
  </si>
  <si>
    <t>النتيجه: رفع الوعي البيئي المجتمعي</t>
  </si>
  <si>
    <t>رفع مستوى المعرفة والوعي المجتمعي بشأن المواد الخطرة والنفايات الخطرة والنفايات الصلبه وآثارها على البيئة والصحة العامة وكيفية التعامل معها وإدارتها لدى المجتمع المحلي.</t>
  </si>
  <si>
    <t>وجود بعض التعديات والاعتداءات على مصادر المياه</t>
  </si>
  <si>
    <t xml:space="preserve">السيطرة الإسرائيلية على مصادر المياه </t>
  </si>
  <si>
    <t xml:space="preserve">تلوث مصادر المياه  </t>
  </si>
  <si>
    <t>إتساع الفجوة بين العرض والطلب على كميات المياه مما يتطلب التوعيه المجتمعيه للحفاظ على المياه</t>
  </si>
  <si>
    <t>القاء النفايات الصلبة على الساحل وفي مياه البحر</t>
  </si>
  <si>
    <t xml:space="preserve">رفع مستوى المعرفة والوعي المجتمعي للحفاظ على المياه وعلى الساحل والبيئه البحريه </t>
  </si>
  <si>
    <t xml:space="preserve">التشويه المتعمد للمشهد الجمالي الفلسطيني </t>
  </si>
  <si>
    <t xml:space="preserve">إنشاء جدار الضم والتوسع الذي أدى أيضا إلى ضرب الحياة البرية وتدهورها وعدم القدرة على حماية العناصر البيئية الفلسطينية </t>
  </si>
  <si>
    <t>التخلص العشوائي من النفايات وحرقها الأمر الذي يسبب تلوث البيئة المنظورة</t>
  </si>
  <si>
    <t>انتشار  الورش والمنشات الصناعية بشكل عشوائي بين المناطق السكنية و الزراعية</t>
  </si>
  <si>
    <t xml:space="preserve">انتشار المحاجر والكسارات غير المنظم في الضفة الغربية </t>
  </si>
  <si>
    <t>النفايات الملقاة في المناطق الطبيعية وعلى جوانب الشوارع</t>
  </si>
  <si>
    <t>المياه العادمة غير المعالجة والتي تطرح الى الطبيعة المفتوحة</t>
  </si>
  <si>
    <t>قلة الوعي حول طبيعية المواد والنفايات الخطرة وطرق التعامل معها في المنشآت الصناعية من قبل أصحاب تلك المنشآت أو العاملين فيها.</t>
  </si>
  <si>
    <t xml:space="preserve">السلوك السلبي السائد لدى الكثيرين من افراد المجتمع الفلسطيني تجاه التعامل مع النفايات الصلبه والناتجة عن تدني مستوى الوعي بالاثار البيئيه والصحيه للنفايات. ويتمثل ذلك إنخفاض مستوى النظافه في التجمعات السكانيه وجوانب الطرق. </t>
  </si>
  <si>
    <t>التلوث الناتج عن النفايات الخطرة والمواد الكيماويه والنفايات الصلبه</t>
  </si>
  <si>
    <t>يتم تنفيذ البرامج الاعلامية بشكل يستجيب لمتطلبات الاعلام وليس من خلال خطط التوعية الخاصة ولا من خلال تصميم برامج متكاملة بالخصوص.</t>
  </si>
  <si>
    <t>يتم استغلال الاعلام الالكتروني بمعزل شبه كامل عن خطط او برامج توعوية ذات بنية وخطة ورؤية.</t>
  </si>
  <si>
    <t>غياب البرامج المبنية والمتكاملة والخاصة بقضايا توعوية سواء اذاعية او تلفزيونية.</t>
  </si>
  <si>
    <t>ضعف دور الاعلام البيئي في فلسطين</t>
  </si>
  <si>
    <t>برامج اعلاميه ذات مضمون بيئي</t>
  </si>
  <si>
    <t>اعلاميين متدربين في الاعلام البيئي</t>
  </si>
  <si>
    <t xml:space="preserve">أفلام وثائقيه بيئيه ذو محتوي عالي </t>
  </si>
  <si>
    <t>اعداد برامج اعلاميه ذات مضمون بيئي</t>
  </si>
  <si>
    <t>تدريب اعلاميين في الاعلام البيئي</t>
  </si>
  <si>
    <t xml:space="preserve">إنتاج أفلام وثائقيه بيئيه ذو محتوي عالي </t>
  </si>
  <si>
    <t>الوثيقه المساندة 3: نموذج جدول  التدخلات السياساتيه المشتركة</t>
  </si>
  <si>
    <t>بيانات التدخل السياساتي التعريفيه</t>
  </si>
  <si>
    <t>الرقم المرجعي للتدخل السياساتي المشترك:</t>
  </si>
  <si>
    <t>الأولويات الاستراتيجيه لبرنامج الحكومة ذات العلاقه</t>
  </si>
  <si>
    <t>الأهداف والنتائج الرئيسيه ذات العلاقه</t>
  </si>
  <si>
    <t>الموشر / المؤشرات ذات العلاقه</t>
  </si>
  <si>
    <t>قيمة خط الأساس</t>
  </si>
  <si>
    <t>الاستهداف (ست سنوات)</t>
  </si>
  <si>
    <t>جهة المسؤوليه الثالثه: إسمها ومجال العمل ذو العلاقه</t>
  </si>
  <si>
    <t>الأهداف والنتائج الرئيسيه عبر القطاعيه  ذات العلاقه ومجال العمل ذو العلاقه</t>
  </si>
  <si>
    <t>النتائج المتوخاه من التدخل السياساتي المشترك</t>
  </si>
  <si>
    <t>نتيجة التدخل السياساتي المشترك</t>
  </si>
  <si>
    <t>المشاريع والأنشطة الروتينيه (التدابير غير المرتبطة بالمشاريع) ذات العلاقه في التدخل السياساتي المشترك</t>
  </si>
  <si>
    <t>عنوان التدخل السياساتي المشترك: إدارة فاعلة وآمنة بيئياً وصحياً لخدمات النفايات الصلبة</t>
  </si>
  <si>
    <t>جهة المسؤوليه الرئيسيه عن التدخل السياساتي المشترك: اسمه ومجال العمل ذو العلاقه: وزارة الحكم المحلي</t>
  </si>
  <si>
    <t>جهة المسؤوليه الثانيه: إسمها ومجال العمل ذو العلاقه: سلطة جودة البيئه</t>
  </si>
  <si>
    <t>جهة المسؤوليه الرئيسيه: وزارة الحكم المحلي</t>
  </si>
  <si>
    <t>الجهات المنفذه: وزارة الحكم المحلي وسلطة جودة البيئه</t>
  </si>
  <si>
    <t>عدم كفاية وحداثة الاطار القانوني الناظم لقطاع إدارة النفايات الصلبه</t>
  </si>
  <si>
    <t>مشاركة محدودة للقطاع الخاص في إدارة النفايات الصلبه.</t>
  </si>
  <si>
    <t xml:space="preserve">السلوك السلبي السائد لدى الكثيرين من افراد المجتمع الفلسطيني تجاه التعامل مع النفايات الصلبه والناتجة عن تدني مستوى الوعي بالاثار البيئيه والصحيه للنفايات </t>
  </si>
  <si>
    <t xml:space="preserve">ثقافة عدم الدفع مقابل الخدمه التي يتلقاها منتج  النفايات وهذا ينعكس على قدرة ومستوى أداء المؤسسات التي تدير هذا القطاع متسببا في تدني مستوى الخدمه والتي تؤدي الى زيادة تلوث البيئه.  </t>
  </si>
  <si>
    <t>تفاوت مستويات الإدارة الفاعلة للنفايات الصلبة بين المناطق المختلفة.</t>
  </si>
  <si>
    <t xml:space="preserve">لا يوجد فرز ومعالجة للنفايات الصلبة الخطرة بما فيها الطبية </t>
  </si>
  <si>
    <t>إنتشار العديد من المكبات العشوائية والمفتوحة للنفايات الصلبة.</t>
  </si>
  <si>
    <t xml:space="preserve">النقص الواضح في عدد المكبات الصحية في العديد من المناطق </t>
  </si>
  <si>
    <t>لا يوجد نظام معتمد لادارة خاص بالنفايات الخاصة كمخلفات البناء والهدم وغيرها.</t>
  </si>
  <si>
    <t>عدم وجود قاعدة بيانات وطنية موحدة للنفايات الصلبة.</t>
  </si>
  <si>
    <t xml:space="preserve">عدم وجود سيطرة على النفايات العابرة للحدود. </t>
  </si>
  <si>
    <t xml:space="preserve">تواجه مسألة الإدارة السليمه والمتكامله للنفايات الصلبه عوائق وتحديات متعددة على الأصعدة التشريعيه والتنظيميه والفنيه والثقافيه والبيئيه والماليه والاجتماعيه. إضافة الى تعقيدات الوضع السياسي التي تتمثل بمجدودية السيطره على الأرض والموارد واستمرار الاحتلال وسياساته السلبيه </t>
  </si>
  <si>
    <t>عمليات استخراج الغاز الحيوي من النفايات ما زالت غير مفعلة حيث يمكن تكثيف ذلك واستغلال وجود تلك الغازات في المكبات الصحية</t>
  </si>
  <si>
    <t xml:space="preserve">ما زال التعامل مع النفايات كعبء يجب التخلص منه، حيث أن التعامل والنظر الى النفايات لابد من تغييره بحيث تكون النفايات مصدر وليست عبء </t>
  </si>
  <si>
    <t>العمل على مشاركة محدودة للقطاع الخاص في إدارة النفايات الصلبه وعقد شراكات معه</t>
  </si>
  <si>
    <t xml:space="preserve">أنشاء عدد المكبات الصحية في العديد من المناطق </t>
  </si>
  <si>
    <t>استخراج الغاز الحيوي من النفايات واستغلال وجود تلك الغازات في المكبات الصحية</t>
  </si>
  <si>
    <t>تحديث وتطوير الاطار القانوني الناظم لقطاع إدارة النفايات الصلبه</t>
  </si>
  <si>
    <t>تخفيض حجم العصارة الناتجة من المكبات بمقدار 50% بحلول عام 2030</t>
  </si>
  <si>
    <t xml:space="preserve">تقليل كمية النفايات الصلبه التي تصل الى المكبات بمقدار 30% بحلول عام 2030 </t>
  </si>
  <si>
    <t xml:space="preserve">زيادة كمية النفايات الصلبه التي يتم جمعها الى 90% بحلول عام 2030 </t>
  </si>
  <si>
    <t>زيادة كميه النفايات الصلبه والمعالجة والتي يعاد استخدامها بمقدار 30% بحلول عام 2030</t>
  </si>
  <si>
    <t xml:space="preserve">تحديث 70% من المعدات التي تجمع النفايات الصلبه بحلول عام 2030 </t>
  </si>
  <si>
    <t xml:space="preserve">خطة تطوير إدارة النفايات الصلبه: لقد تم اقتراح 10 تدخلات لتنفيذ الخطة وهي: تقييم المحطات التي يصلح فيها إدارة العصارة، تطبيق مبادئ ذات جدوى في إدارة العصارة، بناء القدرات، تشغيل وإدارة نظام إدارة العصاره، تقييم الوضع الحالي لادارة النفايات الصلبه في فلسطين، رفع الوعي لتقليل النفايات الصلبه ومعالجتها وإعادة استغلالها، تطوير البنيه التحتيه لمعالجة النفايات الصلبه، تسويق المواد المنتجة من معالجة النفايات الصلبه، تطوير نظام جمع النفايات. </t>
  </si>
  <si>
    <t xml:space="preserve">تخفيض الانبعاثات الناتجة من قطاع النفايات الصلبه: لقد تم اقتراح 6 تدخلات لتنفيذ الخطة وهي:  تقدير كميات غاز الميثان المنبعثه من المكبات، تنفيذ انظمه لجمع غاز الميثان، تطوير مواقع مكبات النفايات الصلبه، تقييم جوى انتاج الكهرباء من الكبات، تنفيذ مشروع جمع غاز لانتاج الكهرباء من مكب زهره الفنجان، تنفيذ مشاريع لجمع الغاز من مكبات أخرى. </t>
  </si>
  <si>
    <t xml:space="preserve">تخفيض انبعاثات غاز الميثان من مكبات النفايات الصلبه بمقدار 30% بحلول عام 2030 </t>
  </si>
  <si>
    <t>انتاج ما مقداره 80 ميجاوت من الكهرباء من مكبات النفايات الصلبه من استغلال غاز الميثان بحلول عام 2030</t>
  </si>
  <si>
    <t>وضع نظام للرقابة والمتابعه على مختلف العمليات التشغيليه اليومية وفق المعايير المطبقه</t>
  </si>
  <si>
    <t>عمل دراسات للتخلص من النفايات بطرق تكنولوجية حديثه وعمل مشاريع تجريبيه</t>
  </si>
  <si>
    <t>لجودة البيئه</t>
  </si>
  <si>
    <t>جهة المسؤوليه الرئيسيه للتدخل السياساتي المشترك: وزارة الحكم المحلي</t>
  </si>
  <si>
    <t>جهة المسؤوليه الثانيه: سلطة جودة البيئه</t>
  </si>
  <si>
    <t>الأنشطة الروتينيه الأخرى التي تدعم البرنامج</t>
  </si>
  <si>
    <t>وصف أدوار ومساهمات الجهات الشريكة في التدخل السياساتي المشترك</t>
  </si>
  <si>
    <t>حهة المسؤوليه الرئيسيه: وزارة الحكم المحلي</t>
  </si>
  <si>
    <t>المخرجات الرئيسيه للتدخل السياساتي المشترك</t>
  </si>
  <si>
    <t>الموازنه المخصصه للتدخل السياساتي المشترك</t>
  </si>
  <si>
    <t>مساهمات أخرى</t>
  </si>
  <si>
    <t>حهة المسؤوليه الثانيه: سلطة جودة البيئه</t>
  </si>
  <si>
    <t>سنة الانتهاء المقدره</t>
  </si>
  <si>
    <t>عدد سنوات التنفيذ</t>
  </si>
  <si>
    <t>عدد الملفات  التي تم اعدادها حول الانتهاكات البيئية الاسرائيلية</t>
  </si>
  <si>
    <t>عدد القوانين التي تم تحديثها وإقرارها لتلائم الالتزامات الدولية</t>
  </si>
  <si>
    <t>عدد  الأنظمة التي تم اعدادها وإقرارها</t>
  </si>
  <si>
    <t xml:space="preserve">جدول ...: التدخلات السياساتيه والمشاريع الرئيسيه </t>
  </si>
  <si>
    <t>النتيجه 1- التشريعات البيئية محدثة ونافذة ومتوائمة مع الاتفاقيات الدولية</t>
  </si>
  <si>
    <t>التدخلات السياساتيه</t>
  </si>
  <si>
    <t>المخرجات التطويريه</t>
  </si>
  <si>
    <t>المخرجات التشغيليه</t>
  </si>
  <si>
    <t>الترابط مع برنامج الحكومه والقضايا عبر القطاعيه</t>
  </si>
  <si>
    <t>المشاريع الرئيسيه</t>
  </si>
  <si>
    <t xml:space="preserve">التدخل السياساتي 1: تحديث المنظومة التشريعية البيئية الوطنية بشكل متكامل ومواءمتها مع الاتفاقيات الدولية </t>
  </si>
  <si>
    <t>مجال العمل ذو العلاقه: المنظومه التشريعيه</t>
  </si>
  <si>
    <t>المخرجات الرئيسيه المتوقعه</t>
  </si>
  <si>
    <t xml:space="preserve">الاسم والعنوان: إعداد قانون بيئه عصري واقراره من قبل المجلس التشريعي او الرئيس (قانون بقرار)، وفي حال إقرار القانون، القيام بتحديث الانظمه والتعليمات والمعايير والقوائم بما يتلائم مع القانون الجديد. </t>
  </si>
  <si>
    <t>الكادر الوظيفي ممكن وكفؤ واسطول الرقابه والتفتيش معزز</t>
  </si>
  <si>
    <t>التدخل السياساتي 1: تطوير وبناء نظام مراقبة وتفتيش فعال</t>
  </si>
  <si>
    <t>النتيجه 1- إجراءات الرقابة والتفتيش البيئي معززة</t>
  </si>
  <si>
    <t>الهدف الاستراتيجي 1: مستويات التلوث البيئي منخفضة ومضبوطة</t>
  </si>
  <si>
    <t>مجال العمل ذو العلاقه:</t>
  </si>
  <si>
    <t>عدد الحالات المخالفة التي يتم ضبطها وتصويب وضعها (سنويا)</t>
  </si>
  <si>
    <t>عدد الموافقات البيئية الممنوحة (سنويا)</t>
  </si>
  <si>
    <t>الهدف الاستراتيجي 3: الإجراءات اللازمة للتكيف مع آثار ظاهرة التغير المناخي وللتخفيف من انبعاثات غازات الدفيئة، وللحد من التصحر، ومواجهة الكوارث والطواريء البيئية مُتخذة</t>
  </si>
  <si>
    <t xml:space="preserve">الاسم والعنوان: </t>
  </si>
  <si>
    <t xml:space="preserve">مجال العمل ذو العلاقه: </t>
  </si>
  <si>
    <t>التدخل السياساتي 1: تطوير استراتيجية التنمية منخفضة الانبعاثات (LEDS).</t>
  </si>
  <si>
    <t>الهدف الاستراتيجي 2: البيئة الطبيعية والتنوع الحيوي مُصانان ومُداران بطريقة مستدامة</t>
  </si>
  <si>
    <t>النتيجه 1- التنوع الحيوي محافظ عليه ومواقع التراث الطبيعي محميه</t>
  </si>
  <si>
    <t xml:space="preserve">تصميم وتنفيذ برنامج وطني شامل لتغير المناخ بما يشمل: 
مزيد من التدريب الفني بشأن الطرق المستخدمة لتقدير الانبعاثات وكيفية التحكم بنوعية العمل المنجز للقيام بهذه التقديرات.
تنفيذ دورات تدريبية مصممة خصيصا لكل قطاع من القطاعات لتلبيه احتياجاتهم المحددة.
تنفبذ ورشات عمل رسمية و إرشاد  لأصحاب  العلاقة  من أجل تحسين نوعي في المجموعات الأساسية  للبيانات المرتبطة بالنشاطات لجميع القطاعات.
تدريب المؤسسات المشاركة في النظام الوطني لحصر انبعاثات غازات الدفيئة للسماح لها بتقديم التزامات الإبلاغ المقبلة مرارا وتكرارا وبشكل موثوق.
تدريب طواقم جهاز الاحصاء المركزي الفلسطيني لتحسين النظام المجمل لجمع البيانات و للتكيف مع مصادر جديدة و محسنة للبيانات تماشيا مع الممارسات الجيدة في ضمان / مراقبة الجودة.
تدريب طواقم الوزارات والمؤسسات ذات العلاقة لتحسين جمع البيانات و كيفية عمل التقديرات و الفرضيات في غياب البيانات.
دعم فريق احصائيات الطاقة لزيادة التفاصيل في بيانات قطاع الطاقة.
</t>
  </si>
  <si>
    <t>بناء القدرات في مجال حصر انبعاثات غازات الدفيئه (عدد المتدربين سنويا)</t>
  </si>
  <si>
    <t>تطوير القدرات الرامية الى تطوير مقترحات المشاريع التي تقدم للصناديق الدولية في مجال تغير المناخ (عدد المتدربين سنويا)</t>
  </si>
  <si>
    <t>بناء القدرات على كيفية عمل القياس والتقرير والتحقق (MRV) للتخفيف من انبعاثات غازات الدفيئة (عدد المتدربين سنويا)</t>
  </si>
  <si>
    <t xml:space="preserve">إنشاء بنية إدارية ونظام إداري فيما يتعلق بالتمويل المتعلق بتغير المناخ (نسبة التقدم في انجاز النظام ) </t>
  </si>
  <si>
    <t>تطوير استراتيجية التنمية منخفضة الانبعاثات (LEDS)(نسبة التقدم في انجاز  الاستراتيجيه )</t>
  </si>
  <si>
    <t>النتيجه 2- فهم علمي أوسع لقضايا تتعلق بالبيئه في فلسطين</t>
  </si>
  <si>
    <t>*</t>
  </si>
  <si>
    <t>اعداد الدراسة حول تقييم واقع البحث العلمي البيئي
دراسة ممارسات الاحتلال والانتهاكات الاسرائيلية والتي اسهمت في تدهور جودة الهواء سواء في الضفة الغربية او في قطاع غزه خاصة نشاطاتها  الاقتصادية مفصلة وأنواعها في المستوطنات والمناطق الصناعية المحاذية للحدود 
تقدير تكلفة التدهور البيئي الناجم عن الاحتلال بإجراء الدراسات اللازمة والشاملة من أجل تقدير قيمة التدهور البيئي بأرقام مالية وبناء القدرات اللازمة في هذا المجال
إعداد خطة تنفيذية تشمل الجامعات ومؤسسات البحث العلمي لإعداد دراسات وابحاث تتعلق بجودة الهواء
اعداد دراسة لبحث خيارات التقليل من انبعاثات غاز الميثان وثاني أكسيد الكربون ووضع معايير لجمع ومعالجة استخدام الغازات المنبعثه من المكبات الصحيه
عمل دراسة لتقييم واقع البحث العلمي البيئي وإعداد خطة لتطويره</t>
  </si>
  <si>
    <t>انجاز خطة تنفيذية لإعداد دراسات وابحاث تتعلق بالبيئه 
إجراء تلك الأبحاث بناء على توصيات الدراسه أعلاه</t>
  </si>
  <si>
    <t>إنجاز نظام حديث وفعال للمراقبه والتفتيش يرتبط بمركز المعلومات البيئية (نسبة التقدم في اعداد النظام)</t>
  </si>
  <si>
    <t>النتيجه 1- دور الإعلام البيئي معزز ومفعل</t>
  </si>
  <si>
    <t xml:space="preserve">التدخل السياساتي 1: تعزيز دور الاعلام في قضايا البيئه </t>
  </si>
  <si>
    <t xml:space="preserve">بناء قدرات الإعلاميين في مواضيع البيئه 
زيادة عدد البرامج الاعلاميه والأفلام الوثائقيه البيئيه
زيادة عدد المناسبات البيئيه التي يتم احياؤها
</t>
  </si>
  <si>
    <t>التدخل السياساتي 1: رفع مستوى المعرفة والوعي المجتمعي في القضايا البيئيه المختلفه</t>
  </si>
  <si>
    <t>سيكون هذا التدخل على شكل برنامج واسع يشمل العديد من التدخلات والأنشطة التي تضم: تنظيم ندوات وورش عمل حول دمج النوع الاجتماعي، تدريب لهيئات الحكم المحلي، تشجيع المبادرات البيئية على المستوى المحلي، نشرات توعية تعريف بالسياحة البيئية والمتنزهات الوطنية وسبل المحافظة عليها.
رفع مستوى المعرفة والوعي المجتمعي للحفاظ على المياه 
رفع مستوى المعرفة والوعي لتحسين المشهد الجمالي لمختلف قطاعات المجتمع
رفع مستوى المعرفة والوعي للحفاظ على البيئه الهوائيه لمختلف قطاعات المجتمع 
عمل برامج تثقيفية من أجل زيادة الـوعي بشأن المواد الخطرة وآثارها على البيئة والصحة العامة وكيفية التعامل معها وإدارتها لدى المجتمع المحلي.
تنفيذ برامج وحملات مشتركة مع المجتمع المدني لتوعية المجتمع في الجوانب الصحيه والبيئيه المتعلقه بالنفايات الصلبه</t>
  </si>
  <si>
    <t>النتيجه 2- الوعي البيئي المجتمعي بازدياد</t>
  </si>
  <si>
    <t xml:space="preserve">خط الأساس </t>
  </si>
  <si>
    <t xml:space="preserve">بناء قدرات موظفي سلطة جودة البيئة من خلال التدريب وتوفير الأجهزة والمعدات الضرورية وكذلك زيادة عدد الكادر في سلطة جودة البيئة
توفير وسائط النقل والحركة اللازمة لعمل الرقابة والتفتيش والرصد البيئي وكذلك الاجهزة والمعدات الداعمة للعمل الميداني
تعزيز اسطول الرقابة والتفتيش البيئي اللازمه للحفاظ على التنوع البيئي، جودة البيئه الهوائيه
تعزيز الطواقم الفنية التي تتعامل مع المواد الخطره من حيث العدد، والإمكانيات، والقدرات
بناء القدرات اللازمة للتعامل مع الطوارئ البيئية والكوارث البيئية وانعكاساتها
إنشاء جسم فني مختص في سلطة جودة البيئه للقيام بالمهام العملية في ادارة جودة الهواء
</t>
  </si>
  <si>
    <t>الاداء المؤسسي البيئي ممكن وكفؤ  ومعزز</t>
  </si>
  <si>
    <t xml:space="preserve">التدخل السياساتي 1: بناء قدرات وتمكين الكادر الوظيفي لسلطة جودة البيئة </t>
  </si>
  <si>
    <t>التدخل السياساتي 1: إعداد خطة تنفيذية تشمل الجامعات ومؤسسات البحث العلمي لإعداد دراسات وابحاث تتعلق بالبيئه وتنفيذ تلك الأبحاث</t>
  </si>
  <si>
    <t>النتيجه 3 - الاداء المؤسسي البيئي ممكن وكفؤ  ومعزز</t>
  </si>
  <si>
    <t>فهم علمي أوسع لقضايا تتعلق بالبيئه في فلسطين</t>
  </si>
  <si>
    <t>انجاز خطة تنفيذية لإعداد دراسات وابحاث تتعلق بالبيئه (نسبة الإنجاز)</t>
  </si>
  <si>
    <t>إجراء أبحاث علميه تتعلق بقضايا البيئه في فلسطين</t>
  </si>
  <si>
    <t>المعلومات البيئيه مرصودة وتقارير  دوريه عن حالة البيئه منشوره</t>
  </si>
  <si>
    <t>رفع مستوى المعرفة والوعي بالقضايا البيئية في أنشطة التعليم الصفية واللاصفية</t>
  </si>
  <si>
    <t>تشجيع البناء الأخضر في المرافق والمنشآت التعليمية</t>
  </si>
  <si>
    <t>إنفاذ القوانين والاجراءات الخاصة بإدارة النفايات الطبية والخطرة والصلبة</t>
  </si>
  <si>
    <t>تشجيع البناء الأخضر في المستشفيات والمرافق الصحية</t>
  </si>
  <si>
    <t>تشجيع اصدار الشهادات الخضراء للصناعات المحلية للوصول للأسواق العالمية التي تعنى بالصناعات الخضراء</t>
  </si>
  <si>
    <t>تكثيف استخدام الزراعة العضوية</t>
  </si>
  <si>
    <t>مكافحة التصحر وتحسين ممارسات استصلاح الأراضي من ناحية بيئية</t>
  </si>
  <si>
    <t>تطبيق الاجراءات الخاصة بضبط بث أمواج الراديو والمايكروويف حسب المعايير البيئية</t>
  </si>
  <si>
    <t>تشجيع اعادة استخدام المياه المعالجة والاستفادة منها</t>
  </si>
  <si>
    <t xml:space="preserve"> استخدام تقانات حصاد المياه للاستفادة من مياه السيول وذلك بإنشاء السدود وغيرها</t>
  </si>
  <si>
    <t>تشجيع استخدام الطاقة النظيفة والمتجددة</t>
  </si>
  <si>
    <t>تنظيم استعمالات الأراضي ضمن المخطط الوطني المكاني بشكل يحافظ على البيئة</t>
  </si>
  <si>
    <t>تعزيز الضبط والرقابة على انبعاثات عوادم المركبات</t>
  </si>
  <si>
    <t>تطبيق المعايير والشروط البيئية في إنشاء وإدارة البنية التحتية للنقل والمواصلات</t>
  </si>
  <si>
    <t>تشجيع الوظائف الخضراء في سوق العمل</t>
  </si>
  <si>
    <t>تعزيز تمثيل فلسطين في الأجسام والمحافل والاتفاقيات الدولية والاقليمية الخاصة بالبيئة، والاستفادة منها</t>
  </si>
  <si>
    <t>تعزيز القدرات الخاصة بالتعامل مع حالات الطوارئ والكوارث البيئيه</t>
  </si>
  <si>
    <t>المساهمة في تعزيز المفاهيم البيئية المرتبطة بمبادئ حقوق الانسان</t>
  </si>
  <si>
    <t>رفع الوعي البيئي لدى الشباب وتشجيع مشاركتهم في المبادرات والأنشطة البيئية</t>
  </si>
  <si>
    <t>وزارة الأوقاف</t>
  </si>
  <si>
    <t xml:space="preserve">رفع الوعي البيئي في الخطاب الديني </t>
  </si>
  <si>
    <t>تنفيذ متطلبات وتقنيات البناء الأخضر في مشاريع الاسكان والمباني الحكومية</t>
  </si>
  <si>
    <t>تطبيق المعايير الخاصة بالبناء الأخضر والبناء المستدام في إنشاء المدن الصناعية</t>
  </si>
  <si>
    <t>دعم شراكات بيئية شبابية مع المحيط العربي والعالمي</t>
  </si>
  <si>
    <t>رفع كفاءة الطاقة وتقليل الفاقد منها</t>
  </si>
  <si>
    <t>تشجيع النقل العام وتخفيف استخدام النقل الخاص</t>
  </si>
  <si>
    <t>تعزيز تطبيق مفهوم الانتاج والاستهلاك المستدام في المنشآت الصناعية (ضبط المصانع وعمليات الانتاج لتكون أقل تلويثا للبيئة وأقل انتاجا للنفايات وتستخدم الموارد بشكل أكثر فعالية)</t>
  </si>
  <si>
    <t>تطوير المنظومة التشريعية للبيئة وضمان تطبيقها</t>
  </si>
  <si>
    <t>فضح الممارسات والانتهاكات الاحتلالية بحق البيئة الفلسطينية</t>
  </si>
  <si>
    <t>المساهمات المحدده وطنيا</t>
  </si>
  <si>
    <t>تخفيض الانبعاثات الناتجة من قطاع النفايات الصلبه</t>
  </si>
  <si>
    <t xml:space="preserve">تطوير البنية التحتيه لشبكات توزيع المياه:  الخطة تهدف إلى الحفاظ على المياه وزيادة كمية المياه في فلسطين وذلك بتقليل الفاقد من شبكات توزيع المياه وتنفيذ مشاريع شبكات لجمع مياه الامطار. التكلفه الاوليه للخطة تقدر بمبلغ 71 مليون دولار والتنفيذ مشروط بتوفر التمويل. المشاريع المقترحة ستؤدي بحلول عام 2032 الى: 
	تقليل الفاقد من شبكات توزيع المياه بمقدار 15%.
	سيتم جمع 5% من مياه أمطار  المناطق الحضريه عبر شبكات جمع مياه الامطار. 
لقد تم اقتراح 6 تدخلات لتنفيذ الخطة وهي: تخطيط إعادة تأهيل شبكات توزيع المياه، تنفيذ مشاريع لاعادة تأهيل شبكات المياه، تحفيز البيئه القانونيه، الحفاظ على البنيه التحتيه لشبكات توزيع المياه، تطوير شبكات لجمع مياه الامطار في الضفة الغربيه، تطوير شبكات لجمع مياه الامطار في قطاع غزة.  </t>
  </si>
  <si>
    <t>تطوير البنية التحتية لمصادر المياه: الخطة تهدف إلى الحفاظ على المياه زيادة كمية المياه في فلسطين وذلك بإعادة تاهيل البنية التحتيه لمصادر المياه ويشمل ذلك الينابيع والقنوات والابار الجوفيه. التكلفه الاوليه للخطة تقدر بمبلغ 25 مليون دولار والتنفيذ مشروط بتوفر التمويل. المشاريع المقترحة ستؤدي الى تأهيل البنية التحتيه لجميع الابار والينابيع المستهدفه بحلول عام 2030 (23 نبع و 25 بئر مياه جوفي).</t>
  </si>
  <si>
    <t xml:space="preserve">تطوير خطة لرفع الوعي وبناء القدرات في مواضيع الوقايه من الامراض المرتبطه بتلوث المياه والصرف الصحي والغذاء: تهدف الخطة الى تدريب ورفع الوعي لدى الاخصائيين العاملين في القطاع الصحي وخاصة النساء للوقاية من الامراض المرتبطة بالمياه والصرف الصحي والغذاء، كما  تهدف الخطة الى رفع الوعي المجتمعي وخصوصا النساء في مواضيع الوقايه من تلك الامراض. التكلفه الاوليه للخطة تقدر بمبلغ 0.696 مليون دولار والتنفيذ مشروط بتوفر التمويل. المشاريع المقترحة ستؤدي إلى: 
	تدريب 300 أخصائي صحه في مواضيع الوقايه من الامراض المرتبطة بالمياه والصرف الصحي والغذاء بحلول عام 2024.
	رفع الوعي المجتمعي وخاصة النساء بمقدار 30% من السكان بحلول 2030 للتعامل مع الإجراءات المطلوبه للوقايه من تلك الامراض. 
لقد تم اقتراح 6 تدخلات لتنفيذ الخطة وهي: تدريب الاخصائيين العاملين في القطاع الصحي الصحة للقيام بحملات توعيه في مواضيع الوقايه من الامراض المرتبطة بالمياه والصرف الصحي والغذاء وتطوير تلك الحملات حسب التغذيه الراجعه من المتدربين، عمل مسح أساسي لمستوى الوعي المجتمعي، تطوير المواد التدريبيه لحملات التوعيه التي تأخذ بعين الاعتبار الجنس والعمر، تنفيذ حملات التوعيه، تقييم حملات التوعيه والتخطيط لحملات توعيه جديده.  </t>
  </si>
  <si>
    <t xml:space="preserve">خطة تطوير أنظمة السلامة والمراقبة للمياه والغذاء والصرف الصحي: تهدف الخطة الى تطوير  أنظمة السلامه والمراقبه لتخفيف الهشاشه لدى المجتمع نتيجة الامراض المرتبطة بالمياه والغذاء والصرف الصحي نتيجة تغير المناخ. التكلفه الاوليه للخطة تقدر بمبلغ 22 مليون دولار والتنفيذ مشروط بتوفر التمويل. المشاريع المقترحة ستؤدي إلى زيادة قدرة وزارة الصحة بمراقبة سلامة المياه والغذاء والصرف الصحي بمقدار 50% بحلول عام 2030. 
لقد تم اقتراح 3 تدخلات لتنفيذ الخطة وهي: تدريب متقدم في أخذ العينات والمراقبة في الموقع، بناء طابقيين إضافيين لمبنى المختبرات المركزي، زيادة قدرة المختبرات على استقبال العينات. </t>
  </si>
  <si>
    <t xml:space="preserve">خطة تخفيض الانبعاثات في قطاع المواصلات:تهدف الخطة إلى زيادة عدد السيارات الكهربائيه واستبدال السيارات القديمه وعمل برامج مراقبه للسيارات لتخفيف انبعاث العوادم. التكلفه الاوليه لتنفيذ الخطه تقدر بمبلغ 1.5 مليون دولار والتنفيذ مشروط بتوفر التمويل. المشاريع المقترحة ستؤدي الى ما يلي:  
	تخفيف الانبعاثات من السيارات بمقدار 8% بحلول عام 2030 وبمقدار  24% بحلول عام 2040
	انزال 60% من السيارات التي عمرها اكثر من عشرين عاما عن الشارع بحلول عام 2030 والوصول الى 100% بحلول عام 2040
	اجراء الفحوصات القانونيه بمقدار 30% من السيارات والوصول الى فحص 60% من السيارات بحلول عام 2040
لقد تم اقتراح 8 تدخلات لتنفيذ الخطة وهي: إنشاء قاعدة بيانات للسيارات، دراسة الجاهزيه في السوق لشراء السيارات الكهرائيه والهجينه، تشجيع استعمال السيارات الكهربائيه والهجينه، تنفيذ البنيه التحتيه اللازمه لاستعمال تللك السيارات، إعداد نظام حوافز وتطبيقه لاستبدال السيارات القديمه والتي عمرها اكثر من عشرين عاما، تطوير نطام للتخلص من السيارت القديمه بطريقه فعاله وامنه. </t>
  </si>
  <si>
    <t xml:space="preserve">خطة تطوير إدارة النفايات الصلبه: التكلفه الاوليه للخطة تقدر بمبلغ 52 مليون دولار والتنفيذ مشروط بتوفر التمويل. المشاريع المقترحة ستؤدي الى ما يلي:  
	تخفيض حجم العصارة الناتجة من المكبات بمقدار 50% بحلول عام 2030
	تقليل كمية النفايات الصلبه التي تصل الى المكبات بمقدار 30% بحلول عام 2030 وبمقدار  50% بحلول عام 2040
	زيادة كميه النفايات الصلبه والمعالجة والتي يعاد استخدامها بمقدار 30% بحلول عام 2030 وبمقدار 40% بحلول عام 2040
	زيادة كمية النفايات الصلبه التي يتم جمعها الى 90% بحلول عام 2030 و 100% بحلول عام 2040
	تحديث 70% من المعدات التي تجمع النفايات الصلبه بحلول عام 2030 الى أن تصل 100% بحلول عام 2040
لقد تم اقتراح 10 تدخلات لتنفيذ الخطة وهي: تقييم المحطات التي يصلح فيها إدارة العصارة، تطبيق مبادئ ذات جدوى في إدارة العصارة، بناء القدرات، تشغيل وإدارة نظام إدارة العصاره، تقييم الوضع الحالي لادارة النفايات الصلبه في فلسطين، رفع الوعي لتقليل النفايات الصلبه ومعالجتها وإعادة استغلالها، تطوير البنيه التحتيه لمعالجة النفايات الصلبه، تسويق المواد المنتجة من معالجة النفايات الصلبه، تطوير نظام جمع النفايات. </t>
  </si>
  <si>
    <t xml:space="preserve">تخفيض الانبعاثات الناتجة من قطاع النفايات الصلبه:  االخطة تهدف إلىى تخفيض الانبعاثات وذلك ببناء البنيه التحتيه لاستغلال غاز الميثان لانتاج الطاقه. الخطة تشمل المكبات القانونيه التاليه: الفاخوري (صوفا)، دير البلح، أريحا، المنيا، بيت عنان، يطا، زهره الفنجان، جوهر الديك. التكلفه الاوليه للخطة تقدر بمبلغ 542 مليون دولار والتنفيذ مشروط بتوفر التمويل. المشاريع المقترحة ستؤدي الى: 
	تخفيض انبعاثات غاز الميثان من مكبات النفايات الصلبه بمقدار 30% بحلول عام 2030 وبمقدار 70% بحلول عام 2040.
	انتاج ما مقداره 80 ميجاوت من الكهرباء من مكبات النفايات الصلبه من استغلال غاز الميثان بحلول عام 2030 والوصول الى انتاج 140 ميجاوت بحلول عام 2040.
لقد تم اقتراح 6 تدخلات لتنفيذ الخطة وهي:  تقدير كميات غاز الميثان المنبعثه من المكبات، تنفيذ انظمه لجمع غاز الميثان، تطوير مواقع مكبات النفايات الصلبه، تقييم جوى انتاج الكهرباء من الكبات، تنفيذ مشروع جمع غاز لانتاج الكهرباء من مكب زهره الفنجان، تنفيذ مشاريع لجمع الغاز من مكبات أخرى. </t>
  </si>
  <si>
    <t>خطة رفع كفاءة الطاقة وتقليل الفاقد منها، الخطة تهدف إلىى  رفع كفاءة الطاقه بحوالي 20% بحلول 2030. التكاليف المتوقعه ما يقارب 253 مليون دولار والتنفيذ مشروط بتوفر التمويل.</t>
  </si>
  <si>
    <t>خطة تطوير شبكة توزيع الكهرباء: الخطة تهدف إلىى  تطوير شبكة توزيع الكهرباء وخاصة من الطاقه المتجدده. التكاليف المتوقعه ما يقارب 199 مليون دولار والتنفيذ مشروط بتوفر التمويل.</t>
  </si>
  <si>
    <t>خطة انتاج الطاقه المتجدده: الخطة تهدف إلىى  الى انتاج ما يقارب من %20-33% من الطاقه المطلوبه من الطاقه المتجدده بحلول عام 2040 وبشكل رئيسي من الطاقه الشمسيه. التكاليف المتوقعه 663 مليون دولار والتنفيذ مشروط بتوفر التمويل.</t>
  </si>
  <si>
    <t>الهدف الاستراتيجي لسلطة جودة البيئه</t>
  </si>
  <si>
    <t>خطة تنفيذ تقنات الذكيه الزراعيه للتأقلم والتكيف المناخي: الخطة تهدف إلىى أن 50% من المشروعات الزراعيه  تطبق تلك التقنات بحلول عام 2040. التكاليف المتوقعه ما يقارب 230 مليون دولار والتنفيذ مشروط بتوفر التمويل.</t>
  </si>
  <si>
    <t xml:space="preserve">تخطيط وإدارة الأراضي المقاومة للمناخ: تهدف الخطة إلى زيادة التشجير والتخضير وتطوير المراعي، وزيادة مخزون الكربون في الكتلة الحيوية النباتية والمواد العضوية في التربة من خلال زراعة الغابات وتنمية المراعي. التكلفه الاوليه لتنفيذ الخطه تقدر بمبلغ 718.3 مليون دولار والتنفيذ مشروط بتوفر التمويل. المشاريع المقترحة ستؤدي الى زيادة مساحة أراضي الغابات والمراعي وإعادة تأهيل المراعي وإدارتها بطريقه مستدامه بمقدار 2% بحلول عام 2040. لقد تم اقتراح 5 تدخلات لتنفيذ الخطة وهي: تطوير مخطط مسقبلي لاستعمال الأراضي، رفع الوعي المجتمعي للالتزام بمخطط استعمال الاراضي، تطوير البيئه المؤاتيه، تهيئة الأراضي وتنفيذ مشاريع التخضير والتشجير وتطوير المراعي.  </t>
  </si>
  <si>
    <t xml:space="preserve">خطة معالجة المياه والمحافظة عليها: الخطة تهدف إلى زيادة كمية المياه في فلسطين وذلك بمعالجة المياه العادمة وإعادة استخدامها وتنفيذ مشاريع حصاد المياه. التكلفه الاوليه للخطة تقدر بمبلغ 198 مليون دولار والتنفيذ مشروط بتوفر التمويل. المشاريع المقترحة ستؤدي بحلول عام 2032 الى: 
	سيتم استغلال نحو 70% من المياه العادمة المعالجة في المحطات الكبرى في الضفة الغربيه وقطاع غزة.
	سيتم جمع نحو 7 مليون متر مكعب بواسطة مشاريع حصاد المياه.
لقد تم اقتراح 11 تدخلا لتنفيذ الخطة وهي: تحديث البيئه الإدارية القانونيه لاعادة استعمال المياه العادمة المعالجة، تنفيذ مشروع إعادة استخدام المياه العادمة المعالجة في البيره والعوجا، تنفيذ مشروع إعادة استخدام المياه العادمة الناتجة من محطة المعالجة في شرقي نابلس في أريحا او جنين، تنفيذ مشروع شبكات لمياه الصرف الصحي ومعالجة المياه العادمة وإعادة استعمالها في قرى شمال غرب رام الله، تنفيذ مشروع بناء محطة تنقيه وإعادة الاستعمال في طولكرم، نقل المياه العادمة المعالجة من الخليل الى عرب الفريجات ومسافر يطا، استكمال مشروع إعادة الاستعمال في طوباس، تنفيذ مشروع إعادة استخدام المياه العادمة المعالجة في جنوب قطاع غزة، تنفيذ مشروع إعادة استخدام المياه العادمة المعالجة للزراعه في شمال قطاع غزة، بناء سدود لحصد المياه في الضفه الغربيه، بناء احواض تجميع مياه للري.       
</t>
  </si>
  <si>
    <t>المؤشرات</t>
  </si>
  <si>
    <t>إعداد خطة لتعزيز تطبيق مفهوم الانتاج والاستهلاك المستدام في قطاع الإنشاءات والإسكان والبنية التحتية والمباني الحكومية وتنفيذ تلك الخطة</t>
  </si>
  <si>
    <t>نسبه انجاز الخطة  ونسبة التنفيذ</t>
  </si>
  <si>
    <t>خط الأساس 
2023</t>
  </si>
  <si>
    <t>استهداف
2026</t>
  </si>
  <si>
    <t>تنظيم التخلص السليم من النفايات الناتجة عن العمليات الزراعية</t>
  </si>
  <si>
    <t xml:space="preserve">تنظيم عمليات الصيد والرعي الجائر </t>
  </si>
  <si>
    <t>تنفيذ التقنات الذكيه الزراعيه للتأقلم والتكيف المناخي</t>
  </si>
  <si>
    <t xml:space="preserve">تعزيز  استخدام المياه غير التقليديه في الزراعه </t>
  </si>
  <si>
    <t xml:space="preserve">تنظيم استخدام المبيدات والأسمدة </t>
  </si>
  <si>
    <t>عدد الينابيع والابار الجوفيه التي تم تأهيلها</t>
  </si>
  <si>
    <t>كمية المياه التي يتم تجميعها من مشاريع الحصاد المائي (مليون متر مكعب)</t>
  </si>
  <si>
    <t>تطوير البنية التحتية لمصادر المياه</t>
  </si>
  <si>
    <t>تطوير البنية التحتيه لشبكات توزيع المياه</t>
  </si>
  <si>
    <t>تزويد جميع المواطنين بالمياه بطريقة مستدامة من مصادر موثوقة</t>
  </si>
  <si>
    <t>إنشاء انظمة مياه صرف الصحي (جمع ونقل ومعالجة تعمل بكفاءة عالية)</t>
  </si>
  <si>
    <t>كمية النفايات الصلبه التي تصل الى المكبات</t>
  </si>
  <si>
    <t>نسبة المعدات التي تم تحديثها والتي تجمع النفايات الصلبه</t>
  </si>
  <si>
    <t xml:space="preserve">مقدار ما يتم انتاجه من الكهرباء من مكبات النفايات </t>
  </si>
  <si>
    <t>تمكين المرأة من خلال المشاركة في الفعاليات والأنشطة البيئية</t>
  </si>
  <si>
    <t>عدد المناهج المدرسية التي تدمج البعد البيئي فيها (تراكمي)</t>
  </si>
  <si>
    <t>عدد المناهج الجامعية التي تدمج البعد البيئي فيها</t>
  </si>
  <si>
    <t>تشجيع البناء الأخضر في المرافق والمنشآت الدينيه</t>
  </si>
  <si>
    <t>تطوير خطة لرفع الوعي وبناء القدرات في مواضيع الوقايه من الامراض المرتبطه بتلوث المياه والصرف الصحي والغذاء</t>
  </si>
  <si>
    <t>عدد المتدربين من أخصائي الصحه في مواضيع الوقايه من الامراض المرتبطة بالمياه والصرف الصحي والغذاء</t>
  </si>
  <si>
    <t>عدد الاشخاص الذين تم استهدافهم/ تدريبهم على في مواضيع الوقايه من الامراض المرتبطة بالمياه والصرف الصحي والغذاء من خلال حملات التوعية المختلفة</t>
  </si>
  <si>
    <t>تطوير خطة تطوير أنظمة السلامة والمراقبة للمياه والغذاء والصرف الصحي (مدى الإنجاز في اعداد الخطة وتنفيذها)</t>
  </si>
  <si>
    <t>تطوير خطة تطوير أنظمة السلامة والمراقبة للمياه والغذاء والصرف الصحي وتنفيذها</t>
  </si>
  <si>
    <t>نسبة النفايات الطبيه التي يتم معالجتها بشكل صحي من إجمالي النفايات  الطبيه المنتجة</t>
  </si>
  <si>
    <t xml:space="preserve">تشجيع الاستخدام المستدام للمواصلات: تهدف الخطة الى تشجيع استخدام النقل العام والباص السريع. التكلفه الاوليه لتنفيذ الخطه تقدر بمبلغ 618 مليون دولار والتنفيذ مشروط بتوفر التمويل. المشاريع المقترحة ستؤدي الى ما يلي:  
	تخفيض عدد السيارات الصغيره واستبدالها بسيارات اكبر بمقدار 20% بحلول عام 2030 وبمقدار  40% بحلول عام 2040
	تخفيض عدد السيارت الكلي بمقدار 20% بحلول عام 2030 وبقدار 40% بحلول عام 2040
لقد تم اقتراح 8 تدخلات لتنفيذ الخطة وهي: التخطيط لانشاء خطوط باصات للنقل العام، التخطيط وبناء البنيه التحتيه اللازمه لشبكة الباصات، تشجيع استخدام وسائل النقل ذات الحموله العاليه، تطوير نطام للتخلص من السيارت القديمه بطريقه فعاله وامنه، برامج لتدريب السائقين، إنشاء قاعدة بيانات للسيارات، دراسة الجوانب الاجتماعيه والقانونيه للتحول الى استخدام النقل العام، تشجيع استخدام الباصات للنقل العام.   
</t>
  </si>
  <si>
    <t>تشجيع استخدام وسائل نقل صديقة للبيئة (السيارات الكهربائية والهجينة)</t>
  </si>
  <si>
    <t>إنفاذ القوانين والتشريعات المتعلقة بحماية البيئة</t>
  </si>
  <si>
    <t>النتيجه 1- المساهمة في التكيف مع آثار التغير المناخي</t>
  </si>
  <si>
    <t>النتيجه 2- المساهمة في التخفيف من غازات الدفيئة</t>
  </si>
  <si>
    <t>التدخل السياساتي 1 : تطوير مركز للمعلومات البيئية واصدار تقرير دوري عن حالة البيئة</t>
  </si>
  <si>
    <t>النتيجه 4 - مركز متطور للمعلومات البيئيه وتقارير  دوريه عن حالة البيئه منشوره</t>
  </si>
  <si>
    <t>مراجعة الشكل الحالي لإدارة المعلومات البيئية وبناء شكل جديد مناسب بحيث يلبي الحاجات المطلوبة في جمع وإدخال وتبوبب وإدارة وتحليل وتحديث المعلومات البيئية حسب الأصول المتبعة دوليا في هذا المجال. يشمل العمل على انشاء نظام إداري مؤسسي لهذا المركز  مع توضيح الأدوار، والمستلزمات، والمرجعية وعلاقته مع الإدارات المختلفة وكذلك المؤسسات الشريكة، وتوفير ما يلزم من أجهزة ومعدات وكوادر وبرامج لبناء هذا المركز  وعقد الشراكات والاتفاق والتنسيق مع المؤسسات ذات العلاقة من أجل توفير المعلومات والبيانات اللازمة، إصدار التقارير الدورية والنشرات وتقرير حالة البيئة الدوري.</t>
  </si>
  <si>
    <t>التدخل السياساتي 1: إعداد  خطط عمل تنفيذية للمساهمات المحدده وطنيا لستة قطاعات وبما يشمل توصيات حول خلق البيئه الممكنه للتنفيذ</t>
  </si>
  <si>
    <t>خطط عمل تنفيذيه وتوصيات حول خلق البيئه الممكنه للتنفيذ للمساهمات المحددة وطنيا للقطاعات التاليه: وهي الساحل والحياة البحرية، الغذاء، النوع الاجتماعي، الصناعة، النظم الايكولوجية، السياحة</t>
  </si>
  <si>
    <t>رفع مستوى القدرات المطلوبه لإعداد  مقترحات المشاريع التي تقدم للصناديق الدولية في مجال تغير المناخ من أجل تجنيد المزيد من التمويل اللازم لتنفيذ المشاريع وخصوصا ان العديد من الجهات المانحة اعتمدت مشاريع تغير المناخ ذات أولوية</t>
  </si>
  <si>
    <t>التدخل السياساتي 3: التدخل السياساتي 3: إنشاء بنية إدارية ونظام إداري فيما يتعلق بالعمل المناخي  و بالتمويل المتعلق بتغير المناخ واعتماد الاطار الوطني لتجارة الكربون في فلسطين</t>
  </si>
  <si>
    <t>تفعيل الهيكليه المعتمدة بقرار مجلس الوزراء وتسكين الموظفين  وإنجاز العمليات المؤسساتية وهيكلة الإدارة والحوكمة المناسبة لتعزيز العمل المناخي وللحصول على التمويل المناخي</t>
  </si>
  <si>
    <t>يعتبر التسكين الوظيفي على الهيكليه المعتمده من مجلس الوزراء أولويه عاليه حيث يتعين على سلطة جودة البيئة القيام بعدد من العمليات المؤسساتية وهيكلة الإدارة والحوكمة المناسبة وبناء قدراتها الفنيه من أجل وضع الاسس المتينة لرفع مستوى جاهزية فلسطين في مجال العمل المناخي وكذلك  ل التمويل المناخي. وهذا يشمل: إنشاء بنية إدارية ونظام إداري فيما يتعلق بالتمويل المتعلق بتغير المناخ، وادماج تغير المناخ في نظام الصرف العام والنظام المالي الوطني، وهذا أمر مهم فيما يتعلق بتعزيز المصادر المالية للمؤسسات الحكومية، وكذلك فيما يتعلق باجتذاب المزيد من التمويل من الجهات المانحة كما يشمل ذلك تعزيز ادماج القطاع الخاص في العمل المناخي كشريك أصيل في عملية التنمية وكذلك في  الاستجابه لتحديات التغير المناخي وكذلك اعتماد الاطار الوطني لتجارة الكربون وبما يمكن دولة فلسطين من الاستفادة من الفرص المتاحه انسجاما مع تنفيذ المادة السادسة من اتفاقية باريس لتغير المناخ</t>
  </si>
  <si>
    <t>إعداد استراتيجيات وسياسات وخطط متوسطة و طويلة المدى لخفض الانبعاثات Low emissions development pathways، ممكن لاستراتيجيات التنمية منخفضة الانبعاثات في قطاع الأراضي إعطاء الأولوية لحماية النظم البيئية الغنية بالكربون ليس فقط للحد من الانبعاثات، وإنما أيضًا لحماية التنوع الحيوي وحماية سبل العيش المحلية للحد من الفقر في المناطق الريفية؛ ما سيؤدي إلى إنشاء أنظمة أكثر مقاومة للاحتباس الحراري،  وتعد مبادرات خفض الانبعاثات الناتجة عن إزالة الغابات وتدهورها في البلدان النامية والكربون الأزرق من بين التدابير المتاحة للحفاظ على هذه النظم البيئية الغنية بالكربون وإدارتها بشكل مستدام واستعادتها، والتي تعد ضرورية لتخزين الكربون الطبيعي وعزله، وبناء مجتمعات قادرة على التكيف مع تغير المناخ.</t>
  </si>
  <si>
    <t>التدخل السياساتي 2: تحديد وترتيب الأولويات  وإعداد  وتسويق خطط التخفيف الملائمة وطنيا  NAMAs</t>
  </si>
  <si>
    <t>زيادة القدرات في مجال حصر انبعاثات غازات الدفيئه مع التركيز على امكانية رفع مستوى الدقة في تقدير الانبعاثات الى المستوى الثاني والثالث  Tier 2 and tier 3</t>
  </si>
  <si>
    <t xml:space="preserve">التدخل السياساتي 4: بناء القدرات في مجال حصر انبعاثات غازات الدفيئه </t>
  </si>
  <si>
    <t xml:space="preserve"> يعتبر تنفيذ المساهمات المحدد وطنيا / المحدثه هي الاولوية الوطنية الاولي </t>
  </si>
  <si>
    <t xml:space="preserve">مشروع اعداد خطط ادارة لمجموعة من المحميات الطبيعية حسب الامكانيات المتاحة وفرص والتمويل </t>
  </si>
  <si>
    <t xml:space="preserve">مشروع لاعداد مواد توعوية هادفة من بروشرات و كتيبات و  حلقات تلفزيونية و افيديوهات و غيرها </t>
  </si>
  <si>
    <t>التدخل السياساتي 1: تنفيذ وتطبيق الخطة والاستراتيجية الوطنية لمكافحة الأنواع  الغريبة الغازيه حسب الأولويات (حسب خطورة النوع)</t>
  </si>
  <si>
    <t>مشروع لمكافحة اخطر 10 أنواع غريبة غازية حسب الإمكانات المتاحة ، مشروع لرفع مستوى الوعي العام لمكافحة الأنواع الغريبة الغازية و اثرها على القطاع الزراعي والاقتصادي</t>
  </si>
  <si>
    <t xml:space="preserve">التدخل السياساتي 1: تطبيق الاطار الوطني للسلامة الاحيائية وادماجه في كافة القطاعات ذات العلاقة </t>
  </si>
  <si>
    <t xml:space="preserve">مشروع لانشاء قاعدة بيانات للانواع المحورة جينيا ، مشروع لانشاء نظام انذار وطني مبكر للانواع المحورة جينيا، مشروع لانشاء نظام إدارة وسيطرة  على الأنواع المحورة جينيا، مشروع لانشاء وحدة داخل سلطة جودة البيئة خاصة بالسلامة الاحيائية، رفع مستوع الوعي في الأنواع المحورة جينيا </t>
  </si>
  <si>
    <t>النتيجه 3-  السلامة الاحيائية متابعه ومرصودة</t>
  </si>
  <si>
    <t>التدخل السياساتي 2: رفع مستوى القدرات المطلوبه لإعداد مقترحات المشاريع التي تقدم للصناديق الدولية في مجال تغير المناخ</t>
  </si>
  <si>
    <t>إعداد قانون بيئه عصري واقراره، تحديث الانظمه واللوائح بما يتلائم مع القانون الجديد ، تحديث التعليمات والاشتراطات الفنية اللازمة بما يتلائم مع القانون الجديد، تحديث القوائم وإقرارها</t>
  </si>
  <si>
    <t>تطوير مركز معاومات بيئي وطني</t>
  </si>
  <si>
    <t>عدد القوائم الحمراء للأنواع وإعداد الخطط اللازمة لحماية هذه الأنواع</t>
  </si>
  <si>
    <t>عدد الخطط الاداريه للمناطق المحمية التي لها خطة إدارة معتمدة ومفعلة (سنويا)</t>
  </si>
  <si>
    <t>نسبة ادماج الشبكة الوطنية للمحميات الطبيعية في المخطط الوطني المكاني على الجيومولج</t>
  </si>
  <si>
    <t xml:space="preserve">عدد الاتفاقيات الدولية التي تنضم لها فلسطين المتعلقة بالتنوع البيولوجي </t>
  </si>
  <si>
    <t xml:space="preserve">نسبة تنفيذ وتطبيق الخطة والاستراتيجية الوطنية لمكافحة الأنواع  الغريبة الغازيه </t>
  </si>
  <si>
    <t xml:space="preserve">نسبة تطبيق الاطار الوطني للسلامة الاحيائية وادماجه في كافة القطاعات ذات العلاقة </t>
  </si>
  <si>
    <t>خطط عمل تنفيذية للمساهمات المحدده وطنيا لستة قطاعات  - وهي الساحل والحياة البحرية، الغذاء، النوع الاجتماعي، الصناعة، النظم الايكولوجية، السياحة (نسبة التقدم في انجاز الخطط)</t>
  </si>
  <si>
    <t>التدخل السياساتي 3: استكمال تشغيل نظام القياس والتقرير والتحقق  MRV للتخفيف من انبعاثات غازات الدفيئة من النشاطات المختلفة بما في ذلك استخدام المؤشرات لتتبع التقدم المحرز والنتائج المتحققة.</t>
  </si>
  <si>
    <t>تعتبر الدول الأطراف في اتفاقية الأمم المتحدة الإطارية الخاصة في تغير المناخ مُلزَمة بتقديم معلومات لمؤتمر الأطراف عما قامت أو ستقوم به من أعمال لتنفيذ الاتفاقية. ويمثل نظام القياس والإبلاغ والتحقق جانبا ً أساسياً من جوانب تنفيذ الاتفاقية، حيث يتيح للدول الأطراف في الاتفاقية إعلام بعضها البعض بالإنجاز على المستوى الوطني ويتم من خلاله تقييم تنفيذ الدول الأطراف للاتفاقية. الهدف من استكمال  انشاء نظام القياس والإبلاغ والتحقق في دولة فلسطين هو تنفيذ مبادئ الاتفاقية كغيرها من دول الأطراف عن طريق جرد ورصد غازات الاحتباس الحراري وتوثيق الدعم المتلقي من صناديق تغير المناخ الدولية على شكل اجراءات ومشاريع على أرض الواقع في فلسطين تعمل على التخفيف من الانبعاثات وتسهيل عملية تحديث وتقديم التقارير الوطنية كل سنتين حسب متطلبات الاتفاقية الاطارية من أجل زيادة الشفافية حول مشاريع التخفيف المدعومة دولياً. بحيث تقوم الجهات ذات العلاقة بتزويد النظام بالبيانات المطلوبة منهم والتأكد من تحديث هذه البيانات في الوقت المناسب.الوزارات ذات العلاقة التي تم اشراكها وتوقيع مذكرات تفاهم بينهم هم 7 وزرات:الجهاز المركزي للاحصاء الفلسطيني، وزارة الزراعة، وزارة الحكم المحلي، سلطة الطاقة، سلطة المياه، وزارة الاتصالات وتكنولوجيا المعلومات، وزارة النقل والمواصلات.</t>
  </si>
  <si>
    <t>النتيجه</t>
  </si>
  <si>
    <t>انظمة مياه صرف الصحي تعمل بكفاءة عالية</t>
  </si>
  <si>
    <t xml:space="preserve"> كفاءة  البنيه التحتيه لمصادر المياه مطورة</t>
  </si>
  <si>
    <t>كفاءة الطاقة وتقليل الفاقد منها بازدياد</t>
  </si>
  <si>
    <t>إدماج البيئة في المناهج الدراسية في المدارس بطريقة متكاملة ومنظمة</t>
  </si>
  <si>
    <t>البيئة متضمنة في المخطط الوطني المكاني</t>
  </si>
  <si>
    <t>البيئة متضمنة في  إجراءات التخطيط الفيزيائي والتنظيم والبناء ومشاريع البنية التحتية</t>
  </si>
  <si>
    <t>مفهوم الانتاج والاستهلاك المستدام في المنشآت الصناعية معزز</t>
  </si>
  <si>
    <t>رفع الوعي البيئي</t>
  </si>
  <si>
    <t>أمواج الراديو والمايكروويف مضبوطة حسب المعايير البيئية</t>
  </si>
  <si>
    <t>الوظائف الخضراء في سوق العمل في ازدياد</t>
  </si>
  <si>
    <t>مفهوم الانتاج والاستهلاك المستدام في قطاع الإنشاءات والإسكان والبنية التحتية والمباني الحكومية معزز</t>
  </si>
  <si>
    <t>الضبط والرقابة على انبعاثات عوادم المركبات معززة</t>
  </si>
  <si>
    <t>أستخدام وسائل نقل صديقة للبيئة بازدياد</t>
  </si>
  <si>
    <t xml:space="preserve">النقل العام  بازدياد </t>
  </si>
  <si>
    <t>المنظومة التشريعية للبيئة متطوره</t>
  </si>
  <si>
    <t>تمثيل فلسطين في الأجسام والمحافل والاتفاقيات الدولية والاقليمية الخاصة بالبيئة معزز</t>
  </si>
  <si>
    <t>المشاريع والمبادرات الصديقة للبيئة في ازدياد</t>
  </si>
  <si>
    <t>الشراكات البيئية الشبابية مع المحيط العربي والعالمي في ازدياد</t>
  </si>
  <si>
    <t>استهداف المرأة في العمل البيئي في ازدياد</t>
  </si>
  <si>
    <r>
      <rPr>
        <sz val="11"/>
        <color theme="1"/>
        <rFont val="Calibri"/>
        <family val="2"/>
      </rPr>
      <t xml:space="preserve"> </t>
    </r>
    <r>
      <rPr>
        <sz val="11"/>
        <color theme="1"/>
        <rFont val="Calibri"/>
        <family val="2"/>
        <scheme val="minor"/>
      </rPr>
      <t xml:space="preserve">النوع الاجتماعي </t>
    </r>
    <r>
      <rPr>
        <sz val="11"/>
        <color theme="1"/>
        <rFont val="Calibri"/>
        <family val="2"/>
      </rPr>
      <t>□</t>
    </r>
  </si>
  <si>
    <t xml:space="preserve">الاسم والعنوان:  </t>
  </si>
  <si>
    <t>النتيجه 1- مصادر المياه محمية من التلوث والاستنزاف</t>
  </si>
  <si>
    <t>التدخل السياساتي 1: تزويد جميع المواطنين بالمياه بطريقة مستدامة من مصادر موثوقة</t>
  </si>
  <si>
    <t>الوزارة او الهيئه الحكوميه المسؤوله</t>
  </si>
  <si>
    <t>النتيجه 1- كفاءة أنظمة توزيع المياه مطورة</t>
  </si>
  <si>
    <t>التدخل السياساتي 1: تطوير البنية التحتيه لشبكات توزيع المياه</t>
  </si>
  <si>
    <t>النتيجه 2-  كفاءة  البنيه التحتيه لمصادر المياه مطورة</t>
  </si>
  <si>
    <t>التدخل السياساتي 1: تطوير البنية التحتية لمصادر المياه</t>
  </si>
  <si>
    <t xml:space="preserve">النتيجه 3-  كمية المياه المتاحة كما ونوعا (تقليدية وغير تقليدية) تم زيادتها </t>
  </si>
  <si>
    <t>التدخل السياساتي 1: تشجيع اعادة استخدام المياه المعالجة والاستفادة منها</t>
  </si>
  <si>
    <t>النتيجه 2- إجراءات منح الموافقات البيئيه مؤتمته</t>
  </si>
  <si>
    <t>التدخل السياساتي 1: استكمال نظام إدارة الكيماويات والمواد الخطره وتعليماتها وقوائم المواد المقيدة والمحظوره واعتمادها من مجلس الوزراء</t>
  </si>
  <si>
    <t>النتيجه 4-  إدارة فاعلة وآمنة بيئياً وصحياً للنفايات الخطرة</t>
  </si>
  <si>
    <t>النتيجه 3- إدارة فاعلة وآمنة بيئياً وصحياً للكيماويات والمواد الخطرة</t>
  </si>
  <si>
    <t xml:space="preserve">التدخل السياساتي 3: رفع الوعي والقدرات الفنيه والاداريه للجهات الحكوميه المختصة وتوفير الإمكانيات المطلوبه سواء لوجستيه او تقنيه وادله ارشاديه لادارة النفايات الخطره </t>
  </si>
  <si>
    <t>التدخل السياساتي 1: تنفيذ الالتزامات الوطنية التي تترتب على اتفاقية بازل</t>
  </si>
  <si>
    <t>التدخل السياساتي 2:  تعزيز الإجراءات وبناء قاعدة للبيانات للتعامل مع تداول الكيماويات والمواد خطرة</t>
  </si>
  <si>
    <t>التدخل السياساتي 3: رفع الـوعي المجتمعي وتعزيز القدرات للتعامل مع إدارة الكيماويات  والمواد الخطرة</t>
  </si>
  <si>
    <t>النتيجه 5- إدارة فاعلة وآمنة بيئياً وصحياً للملوثات العضويه الثابته</t>
  </si>
  <si>
    <t>التدخل السياساتي 1: تنفيذ الالتزامات الوطنية التي تترتب على اتفاقية ستوكهولم</t>
  </si>
  <si>
    <t>التدخل السياساتي 2: تنفيذ الالتزامات الوطنية التي تترتب على اتفاقية فينا وتعديلاتها لحماية طبقة الأوزون وبروتوكول مونتريال بشأن المواد المستنفذة لطبقة الأوزون وتعديلاته</t>
  </si>
  <si>
    <t>التدخل السياساتي 4: الانضمام إلى الاتفاقيات الدولية المتعلقة بالتنوع البيولوجي مثل: RAMSAR, CITES,CMS</t>
  </si>
  <si>
    <t>اعداد الدراسة حول تقييم واقع البحث العلمي البيئي: دراسة ممارسات الاحتلال والانتهاكات الاسرائيلية والتي اسهمت في تدهور جودة الهواء سواء في الضفة الغربية او في قطاع غزه خاصة نشاطاتها  الاقتصادية مفصلة وأنواعها في المستوطنات والمناطق الصناعية المحاذية للحدود، تقدير تكلفة التدهور البيئي الناجم عن الاحتلال بإجراء الدراسات اللازمة والشاملة من أجل تقدير قيمة التدهور البيئي بأرقام مالية وبناء القدرات اللازمة في هذا المجال، إعداد خطة تنفيذية تشمل الجامعات ومؤسسات البحث العلمي لإعداد دراسات وابحاث تتعلق بجودة الهواء، اعداد دراسة لبحث خيارات التقليل من انبعاثات غاز الميثان وثاني أكسيد الكربون ووضع معايير لجمع ومعالجة استخدام الغازات المنبعثه من المكبات الصحيه، عمل دراسة لتقييم واقع البحث العلمي البيئي وإعداد خطة لتطويره</t>
  </si>
  <si>
    <t>إجراءات منح الموافقات البيئيه مؤتمته</t>
  </si>
  <si>
    <t>إدارة فاعلة وآمنة بيئياً وصحياً للكيماويات والمواد الخطرة</t>
  </si>
  <si>
    <t>إستكمال نظام إدارة الكيماويات والمواد الخطره وتعليماتها وقوائم المواد المقيدة والمحظوره واعتمادها من مجلس الوزراء (نسبة التقدم في الاستكمال)</t>
  </si>
  <si>
    <t xml:space="preserve">تشكيل لجنة وطنية معتمدة من مجلس الوزراء لإدارة  الكيماويات والمواد والنفايات الخطرة </t>
  </si>
  <si>
    <t xml:space="preserve">اعداد سجلات خاصة معدة بكميات وأنواع الكيماويات والمواد الخطرة والنفايات الخطرة وطرق التخلص (نسبة الاعداد) </t>
  </si>
  <si>
    <t>انجاز نظام الكتروني محوسب لإدارة الكيماويات والمواد الخطرة (نسبة الإنجاز)</t>
  </si>
  <si>
    <t>دليل يوضح إجراءات ترخيص وتداول الكيماويات والمواد خطرة (نسبة التقدم باعداد الدليل)</t>
  </si>
  <si>
    <t xml:space="preserve">عدد الطواقم الفنية في سلطة جودة البيئه التي تم تدريبها لتتعامل مع هذه المواد </t>
  </si>
  <si>
    <t>إدارة فاعلة وآمنة بيئياً وصحياً للنفايات الخطرة</t>
  </si>
  <si>
    <t>تنفيذ الالتزامات الوطنية التي تترتب على اتفاقية بازل (نسبة التنفيذ)</t>
  </si>
  <si>
    <t>التعليمات الخاصه والقوائم الخاصه بنظام ادارة النفايات الخطرة رقم 6 لسنة 2021 معتمده (نسبة التقدم)</t>
  </si>
  <si>
    <t>إدارة فاعلة وآمنة بيئياً وصحياً للملوثات العضويه الثابته</t>
  </si>
  <si>
    <t>تنفيذ الالتزامات الوطنية التي تترتب على اتفاقية ستوكهولم (نسبة التنفيذ)</t>
  </si>
  <si>
    <t>إدارة فاعلة وآمنة بيئياً وصحياً  للحفاظ على البيئه الهوائيه</t>
  </si>
  <si>
    <t xml:space="preserve"> استراتيجية للمساعدة في مواجهة تحديات جودة الهواء (نسبة الإنجاز)</t>
  </si>
  <si>
    <t>إنشاء جسم فني مختص في سلطة جودة البيئه لإدارة جودة الهواء (نسبة التقدم)</t>
  </si>
  <si>
    <t>الالتزام باحكام اتفاقية فينا وتعديلاتها لحماية طبقة الأوزون وبروتوكول مونتريال بشأن المواد المستنفذة لطبقة الأوزون وتعديلاته (نسبة التنفيذ)</t>
  </si>
  <si>
    <t>إنجاز نظام مؤتمت لمنح الموافقات البيئيه (نسبة التقدم في اعداد النظام)</t>
  </si>
  <si>
    <t>عدد برامج التعليم والتدريب لتعزيـز القـدرات الفنيـة والإداريـة للجهات الحكومية المختصة واصحاب المنشأت والعاملين في مجال إدارة الكيماويات  والمواد الخطرة (سنويا)</t>
  </si>
  <si>
    <t>عدد الموظفين الذين تم رفع قدراتهم الفنيه في التعامل مع النفايات الخطره (سنويا)</t>
  </si>
  <si>
    <t>التدخل السياساتي 5: رفع مستوى الوعي العام لكافة القطاعات المجتمعية حول أهمية التنوع الحيوي</t>
  </si>
  <si>
    <t>الانواع الغريبة الغازية مكافحة</t>
  </si>
  <si>
    <t xml:space="preserve"> السلامة الاحيائية متابعه ومرصودة</t>
  </si>
  <si>
    <t xml:space="preserve"> المساهمة في التخفيف من غازات الدفيئة</t>
  </si>
  <si>
    <t xml:space="preserve">النتيجه 5 - الأدوات المستخدمة في مواجهـة انتهاكات الاحتلال للبيئة الفلسطينية مفعلة </t>
  </si>
  <si>
    <t>التدخل السياساتي 1: إعدد الملفات حول الانتهاكات البيئية الإسرائيلية وتقديمها أمام المجتمع الدولي</t>
  </si>
  <si>
    <t>عدد الملفات  التي تم اعدادها حول الانتهاكات البيئية الإسرائيلية (سنويا)</t>
  </si>
  <si>
    <t>عدد الحالات/القضايا البيئية التي يتم تقديمها ووضعها امام المجتمع الدولي ضد الاحتلال (سنويا)</t>
  </si>
  <si>
    <t xml:space="preserve">تطوير البنية التحتيه لشبكات توزيع المياه:  الخطة تهدف إلى الحفاظ على المياه وزيادة كمية المياه في فلسطين وذلك بتقليل الفاقد من شبكات توزيع المياه وتنفيذ مشاريع شبكات لجمع مياه الامطار. التكلفه الاوليه للخطة تقدر بمبلغ 71 مليون دولار والتنفيذ مشروط بتوفر التمويل. المشاريع المقترحة ستؤدي بحلول عام 2032 الى: 
	تقليل الفاقد من شبكات توزيع المياه بمقدار 15%.
	سيتم جمع 5% من مياه أمطار  المناطق الحضريه عبر شبكات جمع مياه الامطار. 
لقد تم اقتراح 6 تدخلات لتنفيذ الخطة وهي: تخطيط إعادة تأهيل شبكات توزيع المياه، تنفيذ مشاريع لاعادة تأهيل شبكات المياه، تحفيز البيئه القانونيه، الحفاظ على البنيه التحتيه لشبكات توزيع المياه، تطوير شبكات لجمع مياه الامطار في الضفة الغربيه، تطوير شبكات لجمع مياه الامطار في قطاع غزة.  </t>
  </si>
  <si>
    <t>الوزارة او الهيئة الحكوميه المسؤوله</t>
  </si>
  <si>
    <t xml:space="preserve">قيد التنفيذ </t>
  </si>
  <si>
    <t>جديدة / مقترحه</t>
  </si>
  <si>
    <t>اتمتة نظام الموافقات البيئيه لقائم ووعمل دليل اجرائي لتطبيقه وتدريب الموظفين ذوي العلاقه لاستخدامه من كافة المديريات مما سيسهل الحصول على الموافقات البيئيه ويختصر الوقت</t>
  </si>
  <si>
    <t>جديدة / مقترح</t>
  </si>
  <si>
    <t>التدخل السياساتي 2: استخدام تقانات حصاد المياه للاستفادة من مياه السيول وذلك بإنشاء السدود وغيرها</t>
  </si>
  <si>
    <t>التدخل السياساتي 1: إنشاء انظمة مياه صرف الصحي (جمع ونقل ومعالجة تعمل بكفاءة عالية)</t>
  </si>
  <si>
    <t>التدخل السياساتي 1: تنظيم التخلص السليم من النفايات الناتجة عن العمليات الزراعية</t>
  </si>
  <si>
    <t>التدخل السياساتي 1: تكثيف استخدام الزراعة العضوية</t>
  </si>
  <si>
    <t>التدخل السياساتي 1: مكافحة التصحر وتحسين ممارسات استصلاح الأراضي من ناحية بيئية</t>
  </si>
  <si>
    <t xml:space="preserve">التدخل السياساتي 1: تنظيم عمليات الصيد والرعي الجائر </t>
  </si>
  <si>
    <t>التدخل السياساتي 1: تطوير وتحسين نظم ادارة النفايات الصلبة</t>
  </si>
  <si>
    <t>التدخل السياساتي 1- تنظيم استعمالات الأراضي ضمن المخطط الوطني المكاني بشكل يحافظ على البيئة</t>
  </si>
  <si>
    <t>المساهمة في التخفيف من غازات الدفيئة</t>
  </si>
  <si>
    <t>التدخل السياساتي 1- تخفيض الانبعاثات الناتجة من قطاع النفايات الصلبه</t>
  </si>
  <si>
    <t>التدخل السياساتي 1- تشجيع استخدام الطاقة النظيفة والمتجددة</t>
  </si>
  <si>
    <t>التدخل السياساتي 2- تطوير شبكة توزيع الكهرباء وخاصة من الطاقه المتجدده</t>
  </si>
  <si>
    <t>التدخل السياساتي 1- رفع كفاءة الطاقة وتقليل الفاقد منها</t>
  </si>
  <si>
    <t>التدخل السياساتي 1- تشجيع البناء الأخضر في المرافق والمنشآت التعليمية</t>
  </si>
  <si>
    <t>التدخل السياساتي 1: رفع مستوى المعرفة والوعي بالقضايا البيئية في أنشطة التعليم الصفية واللاصفية</t>
  </si>
  <si>
    <t>التدخل السياساتي 1: إدماج البيئة في المناهج الدراسية في المدارس بطريقة متكاملة ومنظمة</t>
  </si>
  <si>
    <t>التدخل السياساتي 1- تشجيع البناء الأخضر في المستشفيات والمرافق الصحية</t>
  </si>
  <si>
    <t>التدخل السياساتي 1: إنفاذ القوانين والاجراءات الخاصة بإدارة النفايات الطبية والخطرة والصلبة</t>
  </si>
  <si>
    <t>التدخل السياساتي 1: تطوير خطة لرفع الوعي وبناء القدرات في مواضيع الوقايه من الامراض المرتبطه بتلوث المياه والصرف الصحي والغذاء</t>
  </si>
  <si>
    <t>التدخل السياساتي 1: تضمين البعد البيئي في الأنشطة والفعاليات الثقافية</t>
  </si>
  <si>
    <t>التدخل السياساتي 1:تعزيز تطبيق مفهوم الانتاج والاستهلاك المستدام في المنشآت الصناعية (ضبط المصانع وعمليات الانتاج لتكون أقل تلويثا للبيئة وأقل انتاجا للنفايات وتستخدم الموارد بشكل أكثر فعالية)</t>
  </si>
  <si>
    <t>التدخل السياساتي 1- تطبيق المعايير الخاصة بالبناء الأخضر والبناء المستدام في إنشاء المدن الصناعية</t>
  </si>
  <si>
    <t>التدخل السياساتي 1: تشجيع اصدار الشهادات الخضراء للصناعات المحلية للوصول للأسواق العالمية التي تعنى بالصناعات الخضراء</t>
  </si>
  <si>
    <t>التدخل السياساتي 1:تطبيق الاجراءات الخاصة بضبط بث أمواج الراديو والمايكروويف حسب المعايير البيئية</t>
  </si>
  <si>
    <t xml:space="preserve">التدخل السياساتي 1:انجاز نظام التخلص الآمن من النفايات الالكترونية </t>
  </si>
  <si>
    <t>التدخل السياساتي 1: تشجيع الوظائف الخضراء في سوق العمل</t>
  </si>
  <si>
    <t>التدخل السياساتي 1: إعداد خطة لتعزيز تطبيق مفهوم الانتاج والاستهلاك المستدام في قطاع الإنشاءات والإسكان والبنية التحتية والمباني الحكومية وتنفيذ تلك الخطة</t>
  </si>
  <si>
    <t>التدخل السياساتي 1:تنفيذ متطلبات وتقنيات البناء الأخضر في مشاريع الاسكان والمباني الحكومية</t>
  </si>
  <si>
    <t>التدخل السياساتي 1: تعزيز الضبط والرقابة على انبعاثات عوادم المركبات</t>
  </si>
  <si>
    <t>التدخل السياساتي 1: تشجيع استخدام وسائل نقل صديقة للبيئة (السيارات الكهربائية والهجينة)</t>
  </si>
  <si>
    <t>التدخل السياساتي 1: تشجيع النقل العام وتخفيف استخدام النقل الخاص</t>
  </si>
  <si>
    <t>التدخل السياساتي 1:تطبيق المعايير والشروط البيئية في إنشاء وإدارة البنية التحتية للنقل والمواصلات</t>
  </si>
  <si>
    <t>التدخل السياساتي 1: تطوير المنظومة التشريعية للبيئة وضمان تطبيقها</t>
  </si>
  <si>
    <t>التدخل السياساتي 1: المفاهيم البيئية المرتبطة بمبادئ حقوق الانسان معززة</t>
  </si>
  <si>
    <t>التدخل السياساتي 1: تعزيز تمثيل فلسطين في الأجسام والمحافل والاتفاقيات الدولية والاقليمية الخاصة بالبيئة، والاستفادة منها</t>
  </si>
  <si>
    <t>التدخل السياساتي 1: فضح الممارسات والانتهاكات الاحتلالية بحق البيئة الفلسطينية</t>
  </si>
  <si>
    <t>التدخل السياساتي 1: رفع الوعي البيئي لدى الشباب وتشجيع مشاركتهم في المبادرات والأنشطة البيئية</t>
  </si>
  <si>
    <t>التدخل السياساتي 1: الشراكات البيئية الشبابية مع المحيط العربي والعالمي في ازدياد</t>
  </si>
  <si>
    <t xml:space="preserve">التدخل السياساتي 1: رفع الوعي البيئي في الخطاب الديني </t>
  </si>
  <si>
    <t>نسبة النفايات الصلبة البلدية التي تم جمعها وإدارتها في مرافق خاضعة للرقابة من إجمالي النفايات البلدية الناتجة، حسب المدن</t>
  </si>
  <si>
    <t>تطوير وتحسين نظم ادارة النفايات الصلبة بما فيها الخطره</t>
  </si>
  <si>
    <t>إدارة فاعلة وآمنة بيئياً وصحياً لخدمات النفايات الصلبة بما فيها الخطره</t>
  </si>
  <si>
    <t>حصة الطاقة المتجددة في مجموع الاستهلاك النهائي للطاقة</t>
  </si>
  <si>
    <t xml:space="preserve"> يعتبر تنفيذ المساهمات المحدد وطنيا / المحدثه هي الاولوية الوطنية الأولى</t>
  </si>
  <si>
    <t>استهداف مع نهاية</t>
  </si>
  <si>
    <t>نسبة التقدم في اعداد تقرير دوري عن حالة البيئة (كل ثلاث سنوات تقرير) (التقرير القادم 2027)</t>
  </si>
  <si>
    <t>التدخل السياساتي 1: تفعيل وسائل الاعلام بكل اشكالها في فضح الجرائم البيئية الإسرائيلية</t>
  </si>
  <si>
    <t xml:space="preserve">النتيجه 3- انتهاكات الاحتلال للبيئة الفلسطينية موثقه ومنشوره امام العالم </t>
  </si>
  <si>
    <t xml:space="preserve">انتهاكات الاحتلال للبيئة الفلسطينية موثقه ومنشوره امام العالم </t>
  </si>
  <si>
    <t>المبادرات الاعلاميه بخصوص حماية البيئه معززة</t>
  </si>
  <si>
    <t xml:space="preserve">مشروع ريادي لترويج وتشجيع قصص النجاح للمبادرات البيئيه، تنظيم وترويج جوائز لرفع الوعي البيئي مثل جائزة افضل صوره بيئيه...الخ.  </t>
  </si>
  <si>
    <t>سيكون هذا المشروع على شكل برنامج لتوثيق ورصد الانتهاكات الاسرائيليه للبيئه الفاسطسينيه ونشرها للمجتمع الدولي</t>
  </si>
  <si>
    <t>استهداف
2024</t>
  </si>
  <si>
    <t>استهداف
2025</t>
  </si>
  <si>
    <t>استهداف
2027</t>
  </si>
  <si>
    <t>وزارة الثقافه</t>
  </si>
  <si>
    <t>تشجيع المبادرات الثقافيه البيئيه</t>
  </si>
  <si>
    <t>لم يتم وضع استهداف ولم يتم قياس مدى الإنجاز</t>
  </si>
  <si>
    <t>الوعي البيئي لدى العاملين في قطاع الحماية الاجتماعيه معزز</t>
  </si>
  <si>
    <t xml:space="preserve">تعزيز الوعي البيئي لدى العاملين في قطاع الحمايه الاجتماعيه </t>
  </si>
  <si>
    <t xml:space="preserve">التدخل السياساتي 1: تعزيز الوعي البيئي لدى العاملين في قطاع الحمايه الاجتماعيه </t>
  </si>
  <si>
    <t>عدد الوظائف الخضراء المستحدثه (سنويا)</t>
  </si>
  <si>
    <t>البيئة مدمجة في المناهج التعليمية التدريبيه التي تنفذها مراكز التدريب المعتمده</t>
  </si>
  <si>
    <t>تشجيع السياحة البيئية وتوفير الامكانيات وتهيئة الكوادر الفنية والمرافق المناسبة بيئيا</t>
  </si>
  <si>
    <t>تطبيق شروط دراسات تقييم الأثر البيئي في المشاريع</t>
  </si>
  <si>
    <t>التدخل السياساتي 1: تطبيق شروط دراسات تقييم الأثر البيئي في المشاريع</t>
  </si>
  <si>
    <t>المرافق والمنشآت التي تتبنى مفهوم البناء الأخضر في ازدياد</t>
  </si>
  <si>
    <t>مبادرات ومشاريع دعم الحماية الاجتماعية تتضمن البعد البيئي</t>
  </si>
  <si>
    <t xml:space="preserve">تشجيع البناء الأخضر في المرافق والمنشآت التي تتبع لقطاع التنميه الاجتماعيه </t>
  </si>
  <si>
    <t>المناهج التعليمية للحضانات ومراكز التأهيل والملاحظة ومراكز الحماية تتضمن البعد البيئي</t>
  </si>
  <si>
    <t xml:space="preserve">التدخل السياساتي 1- تشجيع البناء الأخضر في المرافق والمنشآت التي تتبع لقطاع التنميه الاجتماعيه </t>
  </si>
  <si>
    <t>الأنشطة والفعاليات والمناسبات والمهام التي تنظمها وتنفذها الوزاره تراعي البعد البيئي</t>
  </si>
  <si>
    <t xml:space="preserve">التدخل السياساتي 1: تضمين البعد البيئي في الأنشطة والفعاليات والمناسبات التي تنفذها وتحييها الوزاره خاصه في يوم الطفل، يوم المسن، يوم ذوي الاحتياجات الخاصه، يوم المرأه </t>
  </si>
  <si>
    <t xml:space="preserve">التدخل السياساتي 2: تضمين البعد البيئي في معايير اعتماد مقدمي الخدمات الاجتماعية </t>
  </si>
  <si>
    <t xml:space="preserve">التدخل السياساتي 1: تضمين البعد البيئي في المناهج التعليمية للمرافق التي تديرها وتشرف عليها الوزارة </t>
  </si>
  <si>
    <t>عدد الحالات التي تم اعتماد البيئه في معايير اعتماد الجمعيات العاملة في قطاع الحماية الاجتماعية (سنويا)</t>
  </si>
  <si>
    <t>عدد العاملين في قطاع الحماية الاجتماعيه الذين تلقوا تدريباً بيئيا (سنويا)</t>
  </si>
  <si>
    <t xml:space="preserve">نسبة المرافق والمنشآت التي تراعي مفهوم البناء الأخضر 
</t>
  </si>
  <si>
    <t>نسية المرافق والمنشآت التي تطبق نظام الادارة البيئي (الايزو 14001)</t>
  </si>
  <si>
    <t xml:space="preserve">0%
</t>
  </si>
  <si>
    <t xml:space="preserve">20%
</t>
  </si>
  <si>
    <t xml:space="preserve">40%
</t>
  </si>
  <si>
    <t>وجود مساق ثقافة بيئية ضمن مساقات التدريب المهنيه للحرفيين</t>
  </si>
  <si>
    <t xml:space="preserve">دمج البيئة في المناهج التعليمية التي تعتمدها الوزارة في مراكز التدريب المهني (تدريب مشرفي السلامه في المنشأت وتدريب الحرفيين) </t>
  </si>
  <si>
    <t xml:space="preserve">التدخل السياساتي 1:دمج البيئة في المناهج التعليمية التي تعتمدها الوزارة في مراكز التدريب المهني (تدريب مشرفي السلامه في المنشأت وتدريب الحرفيين) </t>
  </si>
  <si>
    <t>كمية الطاقة الكهربائية المنتجة محليا من الطاقه المتجددة بازدياد</t>
  </si>
  <si>
    <t>الأنشطة والفعاليات الثقافية تراعي البعد البيئي</t>
  </si>
  <si>
    <t>مساحة الاراضي القابلة للري (المروية) من مصادر المياه المعالجة بازدياد</t>
  </si>
  <si>
    <t>تنفيذ التقنات الذكيه الزراعيه للتأقلم والتكيف المناخي بازدياد</t>
  </si>
  <si>
    <t xml:space="preserve">التدخل السياساتي 1: تنظيم استخدام الاسمدة والمبيدات الزراعية </t>
  </si>
  <si>
    <t>السياحة البيئية  كواحدة من السياحات البديلة مروجه</t>
  </si>
  <si>
    <t>عدد المرافق والمنشآت التي تتبنى البناء الأخضر بازدياد</t>
  </si>
  <si>
    <t>انشطة التعليم الصفية واللاصفية تتضمن البعد البيئي</t>
  </si>
  <si>
    <t>السياحة البيئيه في المناطق الأقل حظا معززه</t>
  </si>
  <si>
    <t xml:space="preserve">تعزيز السياحة البيئيه في المناطق الأقل حظا </t>
  </si>
  <si>
    <t>التدخل السياساتي 1- تشجيع السياحة البيئية وتوفير الامكانيات وتهيئة الكوادر الفنية والمرافق المناسبة بيئيا</t>
  </si>
  <si>
    <t>الوعي البيئي لدى المبدعين في الحقول الثقافيه (المخرجين، الشعراء، الكتاب، السينامئيين...الخ)  معزز</t>
  </si>
  <si>
    <t xml:space="preserve">تعزيز الوعي البيئي لدى المبدعين في الحقول الثقافيه </t>
  </si>
  <si>
    <t>عدد المبادرات الثقافيه البيئيه (سنويا)</t>
  </si>
  <si>
    <t>عددالمبدعين في الحقول الثقافيه الذين تلقوا تدريباً بيئيا (سنويا)</t>
  </si>
  <si>
    <t>عدد الكوادر الفنية التي تلقت تدريبا في هذا المفهوم (سنويا)</t>
  </si>
  <si>
    <t>عدد المشاريع التي طبقت متطلبات وتقنيات البناء الأخضر في المشاريع الصناعيه (سنويا)</t>
  </si>
  <si>
    <t>عدد الصناعات الحاصلة على شهادات معتمدة خضراء / بيئية (بما فيها أيزو 14001) (سنويا)</t>
  </si>
  <si>
    <t>مقدار التخفيف من الانبعاثات (نسبه مئويه) (سنويا)</t>
  </si>
  <si>
    <t>عدد المركبات التي يتم رصد نسبة العوادم منها (سنويا)</t>
  </si>
  <si>
    <t>عدد الفحوصات الي تم فحصها قانونيا  (سنويا)</t>
  </si>
  <si>
    <t>عدد المركبات الصديقة للبيئة التي تم ترخيصها (الهجينة + الكهربائية) (سنويا)</t>
  </si>
  <si>
    <t>عدد السيارات الصغيره التي تم استبدالها بسيارات اكبر (سنويا)</t>
  </si>
  <si>
    <t>الوعي البيئي في الخطاب الديني معزز</t>
  </si>
  <si>
    <t>التدخل السياساتي 1- تشجيع البناء الأخضر في المرافق والمنشآت الدينيه</t>
  </si>
  <si>
    <t>تطبيق القوانين والأنظمة الخاصة بترخيص المنشآت الصناعية والاقتصادية بما ينسجم مع المعايير والشروط البيئية</t>
  </si>
  <si>
    <t>عدد الرخص الممنوحة للمنشآت الصناعية/ جديدة ومجددة وتراعي الموافقة البيئية (سنويا)</t>
  </si>
  <si>
    <t>التدخل السياساتي 1: تطبيق القوانين والأنظمة الخاصة بترخيص المنشآت الصناعية والاقتصادية بما ينسجم مع المعايير والشروط البيئية</t>
  </si>
  <si>
    <t>عدد المشاريع التي طبقت متطلبات وتقنيات البناء الأخضر في مشاريع المنشأت الدينيه (سنويا)</t>
  </si>
  <si>
    <t>عدد الخطب الدينيه التي تناولت قضيه البيئه (سنويا)</t>
  </si>
  <si>
    <t>الوعي البيئي لدى الائِمَّةٌ والواعظين والمرشدين معزز</t>
  </si>
  <si>
    <t>عدد الائِمَّةٌ اوالواعظين والمرشدين لذين تلقوا تدريباً بيئيا (سنويا)</t>
  </si>
  <si>
    <t>الأنشطة والاعمال التطوعيه والفعاليات الدينيه تراعي البعد البيئي</t>
  </si>
  <si>
    <t>المناهج التعليمية في المدارس الشرعيه والكليات الشرعيه تتضمن منهاج بيئي</t>
  </si>
  <si>
    <t>إدماج البيئة في المناهج الدراسية في المدارس الشرعيه والكليات الشرعيه بطريقة متكاملة ومنظمة</t>
  </si>
  <si>
    <t>التدخل السياساتي 1: تعزيز الوعي البيئي لدى الائِمَّةٌ والواعظين والمرشدين معزز</t>
  </si>
  <si>
    <t>التدخل السياساتي 1: إدماج البيئة في المناهج الدراسية في المدارس الشرعيه والكليات الشرعيه بطريقة متكاملة ومنظمة</t>
  </si>
  <si>
    <t>التدخل السياساتي 1: تضمين البعد البيئي في الأنشطة والاعمال التطوعيه والفعاليات الدينيه</t>
  </si>
  <si>
    <t>كمية النفايات الطبيه التي يتم جمعها ومعالجتها بازدياد</t>
  </si>
  <si>
    <t xml:space="preserve">المرافق والمنشآت الصحيه التي تتبنى البناء الأخضر بازدياد </t>
  </si>
  <si>
    <t>أنظمة السلامة والمراقبة للمياه والغذاء والصرف الصحي لها خطة مطوره ومنفذه</t>
  </si>
  <si>
    <t xml:space="preserve">القدرات والوعي في مواضيع الوقايه من الامراض المرتبطه بتلوث المياه والصرف الصحي والغذاء بازدياد </t>
  </si>
  <si>
    <t>التدخل السياساتي 1:أنظمة السلامة والمراقبة للمياه والغذاء والصرف الصحي لها خطة مطوره ومنفذه</t>
  </si>
  <si>
    <t>عدد المرافق والمنشآت التابعة للوزاره التي تراعي البناء الأخضر (سنويا)</t>
  </si>
  <si>
    <t>تشجيع البناء الأخضر في المرافق والمنشآت التابعة للوزاره</t>
  </si>
  <si>
    <t>نسبة محطات البث القائمه التي تلتزم بالمعايير البيئيه (سنويا)</t>
  </si>
  <si>
    <t>نسبة محطات البث القائمة حديثا التي تلتزم بالمعايير البيئيه (سنويا)</t>
  </si>
  <si>
    <t>الترويج لقضايا البيئة من خلال الاتصالات وتكنولوجيا المعلومات وطوابع البريد والمعارض التكنولوجيه</t>
  </si>
  <si>
    <t>عدد الحملات التي تنفذ من خلال أدوات الاتصالات وتكنولوجيا المعلومات والبريد  والمعارض التكنولوجيه والتي تستهدف البيئة</t>
  </si>
  <si>
    <t xml:space="preserve">نسبة الإنجاز في التحول الرقمي </t>
  </si>
  <si>
    <t>التكنولوجيا الرقميه مطبقه في كافة الوزارات والهيئات الحكوميه (حكومة الكترونيه)</t>
  </si>
  <si>
    <t>التدخل السياساتي 1- تشجيع البناء الأخضر في المرافق والمنشآت التابعة للوزاره</t>
  </si>
  <si>
    <t>التدخل السياساتي 1: الترويج لقضايا البيئة من خلال الاتصالات وتكنولوجيا المعلومات وطوابع البريد والمعارض التكنولوجيه</t>
  </si>
  <si>
    <t>تطبيق التحول الرقمي لكافة الوزارات والهيئات الحكوميه</t>
  </si>
  <si>
    <t>اعتماد  مادة بيئية جامعية موحدة على ان تحتوي مفاهيم البيئة وتغير المناخ وتنسجم مع تحقيق اجندة 2030 للتنمية المستدامة</t>
  </si>
  <si>
    <t>المساقات الجامعيه تتضمن مساق بيئي</t>
  </si>
  <si>
    <t xml:space="preserve">البحث العلمي والتطبيقي يستهدف قطاع البيئه </t>
  </si>
  <si>
    <t>أجراء البحوث العلميه والتطبيقيه في مجال البيئة ويشمل ذلك مشاريع التخرج ورسائل الماجستير والأبحاث المموله محليا وعالميا</t>
  </si>
  <si>
    <t>مرافق ومنشآت مؤسسات التعليم العالي التي تتبنى البناء الأخضر بازدياد</t>
  </si>
  <si>
    <t>تشجيع البناء الأخضر في مرافق ومنشآت مؤسسات التعليم العالي</t>
  </si>
  <si>
    <t>التدخل السياساتي 1:اعتماد  مادة بيئية جامعية موحدة على ان تحتوي مفاهيم البيئة وتغير المناخ وتنسجم مع تحقيق اجندة 2030 للتنمية المستدامة</t>
  </si>
  <si>
    <t>التدخل السياساتي 1:أجراء البحوث العلميه والتطبيقيه في مجال البيئة ويشمل ذلك مشاريع التخرج ورسائل الماجستير والأبحاث المموله محليا وعالميا</t>
  </si>
  <si>
    <t>التدخل السياساتي 1- تشجيع البناء الأخضر في مرافق ومنشآت مؤسسات التعليم العالي</t>
  </si>
  <si>
    <t>تطوير شبكة توزيع الكهرباء لاستيعاب الطاقه المتجدده المنتجة</t>
  </si>
  <si>
    <t>تأهيل نقاط الربط مع الجانب الاسرائيلي</t>
  </si>
  <si>
    <t xml:space="preserve">يتوافق مع برنامج الحكومة </t>
  </si>
  <si>
    <t>المشاريع قيد التنفيذ ويتم مراسلة سلطة البيئة من اجل اخذ الموافقات البيئية اللازمة بالخصوص</t>
  </si>
  <si>
    <t xml:space="preserve">تطوير خطوط الجهد المتوسط لصالح شركة كهرباء الجنوب لإستيعاب الكهرباء الإضافية (تمويل منحة) 
تطوير خطوط الجهد المتوسط لصالح شركة كهرباء الخليل لإستيعاب الكهرباء الإضافية (تمويل منحة) 
تطوير خطوط الجهد المتوسط في طوباس لإستيعاب الكهرباء الإضافية من الطاقة الشمسية
تطوير خطوط الجهد المتوسط في نابلس لإستيعاب الكهرباء الإضافية من الطاقة الشمسية
</t>
  </si>
  <si>
    <t xml:space="preserve">نسبة الطاقه التقليدية من اجمالي الطاقة المستهلكة محلياً </t>
  </si>
  <si>
    <t>نسبة الطاقه المتجددة من اجمالي الطاقه المستهلكة محليأ</t>
  </si>
  <si>
    <t xml:space="preserve">تم تحقيق قيمة اعلى من الاستهداف نتيجة الاقبال على تركيب انظمة التوليد بالطاقة الشمسية ونظرا لجهود سلطة الطاقة في دعم مشاريع الطاقة النظيفة  </t>
  </si>
  <si>
    <t xml:space="preserve">قدرة الطاقة المتجددة (ميغاوات) </t>
  </si>
  <si>
    <t xml:space="preserve">تم زيادة قدرة الطاقة المتجددة المنتجة سنويا حسب الخطة من خلال المشاريع المنفذة </t>
  </si>
  <si>
    <t xml:space="preserve">بناء انظمة توليد كهرباء بالطاقة الشمسية على أسطح المنازل والشركات الصغيرة والمتوسطة في الضفة .الغربية ضمن آلية الصندوق الدوار (تمويل منحة)، بناء أنظمة توليد كهرباء بالطاقة الشمسية عدد 6 وتحسين كفاءة الطاقة للقطاع الصحي في الضفة الغربية (تمويل منحة)،    بناء طاقة شمسية لمشروع الصرف الصحي في قرية عانين (تمويل حكومي)                                                          </t>
  </si>
  <si>
    <t xml:space="preserve">نسبة المشاريع التي طبقت متطلبات وتقنيات البناء الأخضر في مشاريع الاسكان والمباني الحكومية </t>
  </si>
  <si>
    <t>نسبة المشاريع التي تلتزم بتطبيق شروط دراسات تقييم الأثر البيئي</t>
  </si>
  <si>
    <t>التكنولوجيا الرقميه مطبقه في وزارة الاشغال</t>
  </si>
  <si>
    <t>تطبيق التحول الرقمي في الوزارة</t>
  </si>
  <si>
    <t>التدخل السياساتي 1:تطبيق التحول الرقمي في الوزارة</t>
  </si>
  <si>
    <t>التدخل السياساتي 1: بناء قدرات موظفي الوزارة لتضمين البعد البيئي في المشاريع</t>
  </si>
  <si>
    <t>نسبة المرافق والمنشآت التعليمية التي تراعي البناء الأخضر (سنويا)</t>
  </si>
  <si>
    <t>نسبة الأنشطة الصفية واللاصفية التي تستهدف / تدمج البيئة</t>
  </si>
  <si>
    <t>لم يتم تحقيق الاستهداف</t>
  </si>
  <si>
    <t>تم تحقيق الاستهداف</t>
  </si>
  <si>
    <t>لم يتم قياس المؤشر</t>
  </si>
  <si>
    <t xml:space="preserve">قيمه محققه 2022 </t>
  </si>
  <si>
    <t>مقارنه القيمه المحققه في عام 2022 مع قيمة الاستهداف لعام 2022</t>
  </si>
  <si>
    <t xml:space="preserve">تم تحقيق قيمة اعلى من الاستهداف </t>
  </si>
  <si>
    <t>نسبة انجاز استحداث مساق بيئي وتدريسه في مؤسسات التعليم العالي</t>
  </si>
  <si>
    <t>الوعي البيئي لدى طلبه مؤسسات التعليم العالي معزز</t>
  </si>
  <si>
    <t>درجة تحقيق مؤسسات التعليم العالي لابعاد الاستدامة الخضراء (كل ثلاث سنوات)</t>
  </si>
  <si>
    <t>عدد الأبحاث البيئية المنشورة في قواعد البيانات (سنويا)</t>
  </si>
  <si>
    <t>عدد البرامج/ التخصصات الاكاديمية والمهنية في كافة المستويات الدراسية المتعلقة بالبيئة وقضايا الاستدامة في ازدياد</t>
  </si>
  <si>
    <t>اعتماد برامج او تخصصات اكاديميه ومهنيه متعلقه بالبيئه وقضايا الاستدامه</t>
  </si>
  <si>
    <t>عدد البرامج والتخصصات الاكاديميه والمهنيه المتعلقه بالبيئه وقضايا الاستدامه المعتمده (سنويا)</t>
  </si>
  <si>
    <t>تعزيز الوعي البيئي لدى طلبة مؤسسات التعليم العالي من خلال إحياء المناسبات البيئية وتنفيذ أنشطة تطوعيه لحماية البيئه</t>
  </si>
  <si>
    <t>نسبة الأنشطة ذات العلاقة بالبيئة والاستدامة التي تم تنفيذها في مؤسسات التعليم العالي (سنويا)</t>
  </si>
  <si>
    <t>نسبة السيارات التي تم انزالها عن الشارع (التي عمرها أكثر من 20 عام) (سنويا)</t>
  </si>
  <si>
    <t>عدد مشرفي السلامه في المنشأت الذين درسوا المناهج التعليميه التي تتضمن البيئه (سنويا)</t>
  </si>
  <si>
    <t>لم تحقيق الاستهداف</t>
  </si>
  <si>
    <t>4032t/d</t>
  </si>
  <si>
    <t>50 MW</t>
  </si>
  <si>
    <t>ادماج لتقييم البيئي في إجراءات التخطيط العمراني على المستوى المناطقي</t>
  </si>
  <si>
    <t>ادماج التقييم البيئي في إجراءات التخطيط العمراني على المستوى المحلي</t>
  </si>
  <si>
    <t>ادماج التقييم البيئي في إجراءات التخطيط التنموي على المستوى المحلي</t>
  </si>
  <si>
    <t>التدخل السياساتي 1: ادماج لتقييم البيئي في إجراءات التخطيط العمراني على المستوى المناطقي</t>
  </si>
  <si>
    <t>التدخل السياساتي 2: ادماج التقييم البيئي في إجراءات التخطيط العمراني على المستوى المحلي</t>
  </si>
  <si>
    <t>التدخل السياساتي 3: ادماج التقييم البيئي في إجراءات التخطيط التنموي على المستوى المحلي</t>
  </si>
  <si>
    <t xml:space="preserve">إنجاز  شبكة المحميات الطبيعية  لدولة فلسطين ضمن المخطط الوطني المكاني الشامل &amp; وضع سياسات قطاعية التنموية  لإستدامة لقطاع البيئة </t>
  </si>
  <si>
    <t xml:space="preserve"> A.11 دعم الروابط الاقتصادية والاجتماعية والبيئية الإيجابية بين المناطق الحضرية وشبه الحضرية والريفية من خلال تعزيز التخطيط  الوطني والإقليمي.</t>
  </si>
  <si>
    <t>تحديث واعتماد الشبكة الوطنية للمحميات الطبيعية لدولة فلسطين على المخطط المكاني التنموي الشامل (نسبة الإنجاز)</t>
  </si>
  <si>
    <t xml:space="preserve">مقدار تخفيف الانبعاثات الناتجة من غاز الميثان من قطاع النفايات الصلبه </t>
  </si>
  <si>
    <t>نسبة المشاريع التي طبقت متطلبات وتقنيات البناء الأخضر في المرافق الصحيه (سنويا)</t>
  </si>
  <si>
    <t>عدد أطنان المواد المعاد تدويرها</t>
  </si>
  <si>
    <t>نسبة الأراضي التي تمت حمايتها إلى مجموع مساحة الأراضي الزراعية  و نسبة مساحات الغابات و المراعي المؤهلة الى مجموع  مساحة الأراضي الكلية</t>
  </si>
  <si>
    <t>و جود نظام لتنظيم عمليات الصيد و  الحمولة الرعوية للمراعي المؤهلة</t>
  </si>
  <si>
    <t>مساحة الأراضي التي تم إعادة تأهيلها سنويا (دونم)</t>
  </si>
  <si>
    <t>عدد المستفيدين المباشر وغير المباشر الذين استفادو من مشاريع طبقت تقنيات الزرعة الذكية مناخياَ</t>
  </si>
  <si>
    <t xml:space="preserve">إعادة تأهيل أراضي المراعي </t>
  </si>
  <si>
    <t>وجود تعليمات لادارة المخلفات الزراعية (نسبة التقدم في انجاز النظام)</t>
  </si>
  <si>
    <t xml:space="preserve">التدخل السياساتي 2: إعادة تأهيل أراضي المراعي </t>
  </si>
  <si>
    <t>النتيجة 1- مصادر المياه محمية من التلوث والاستنزاف</t>
  </si>
  <si>
    <t>النتيجة 1- كفاءة أنظمة توزيع المياه مطورة</t>
  </si>
  <si>
    <t>النتيجة 2-  كفاءة  البنيه التحتيه لمصادر المياه مطورة</t>
  </si>
  <si>
    <t xml:space="preserve">النتيجة 3- كمية المياه المتاحة كما ونوعا (تقليدية وغير تقليدية) تم زيادتها </t>
  </si>
  <si>
    <t>النتيجة 4-  انظمة مياه صرف الصحي تعمل بكفاءة عالية</t>
  </si>
  <si>
    <t>النتيجة 1- استخدام الاسمدة والمبيدات الزراعية منظم</t>
  </si>
  <si>
    <t xml:space="preserve">النتيجة 2- المخلفات الزراعية مدارة بشكل سليم </t>
  </si>
  <si>
    <t>النتيجة 1- مساحة الاراضي القابلة للري (المروية) من مصادر المياه المعالجة بازدياد</t>
  </si>
  <si>
    <t>النتيجة 2- تطبيق أنماط الزراعة العضوية في ازدياد</t>
  </si>
  <si>
    <t>النتيجة 1- مساحة الاراضي المزروعة او التي تمت حمايتها من التدهور/التصحر تزداد سنويا</t>
  </si>
  <si>
    <t>النتيجة 2- عمليات الصيد والرعي الجائر مسيطر عليها</t>
  </si>
  <si>
    <t>النتيجة 3- تنفيذ التقنات الذكيه الزراعيه للتأقلم والتكيف المناخي بازدياد</t>
  </si>
  <si>
    <t>النتيجة 1- إدارة فاعلة وآمنة بيئياً وصحياً لخدمات النفايات الصلبة</t>
  </si>
  <si>
    <t>النتيجة 1- البيئة متضمنة في المخطط الوطني المكاني</t>
  </si>
  <si>
    <t>النتيجة 2-  البيئة متضمنة في  إجراءات التخطيط الفيزيائي والتنظيم والبناء ومشاريع البنية التحتية</t>
  </si>
  <si>
    <t>النتيجة 1- المساهمة في التخفيف من غازات الدفيئة</t>
  </si>
  <si>
    <t>النتيجة 1- كمية الطاقة الكهربائية المنتجة محليا من الطاقه المتجددة بازدياد</t>
  </si>
  <si>
    <t>النتيجة 2- كفاءة الطاقة وتقليل الفاقد منها بازدياد</t>
  </si>
  <si>
    <t>النتيجة 1- المرافق والمنشآت التي تتبنى مفهوم البناء الأخضر في ازدياد</t>
  </si>
  <si>
    <t>النتيجة 1- مبادرات ومشاريع دعم الحماية الاجتماعية تتضمن البعد البيئي</t>
  </si>
  <si>
    <t>النتيجة 2- الأنشطة والفعاليات والمناسبات والمهام التي تنظمها وتنفذها الوزاره تراعي البعد البيئي</t>
  </si>
  <si>
    <t>النتيجة 3- الوعي البيئي لدى العاملين في قطاع الحماية الاجتماعيه معزز</t>
  </si>
  <si>
    <t>النتيجة 4- المناهج التعليمية للحضانات ومراكز التأهيل والملاحظة ومراكز الحماية تتضمن البعد البيئي</t>
  </si>
  <si>
    <t>النتيجة 1- عدد المرافق والمنشآت التي تتبنى البناء الأخضر بازدياد</t>
  </si>
  <si>
    <t>النتيجة 1- انشطة التعليم الصفية واللاصفية تتضمن البعد البيئي</t>
  </si>
  <si>
    <t>النتيجة 2- المناهج التعليمية المدرسية تتضمن منهاج بيئي</t>
  </si>
  <si>
    <t>النتيجة 1- مرافق ومنشآت مؤسسات التعليم العالي التي تتبنى البناء الأخضر بازدياد</t>
  </si>
  <si>
    <t>النتيجة 1- المساقات الجامعيه تتضمن مساق بيئي</t>
  </si>
  <si>
    <t>النتيجة 2- الوعي البيئي لدى الطلبه الجامعيين معزز</t>
  </si>
  <si>
    <t>النتيجة 3- عدد البرامج/ التخصصات الاكاديمية والمهنية في كافة المستويات الدراسية المتعلقة بالبيئة وقضايا الاستدامة في ازدياد</t>
  </si>
  <si>
    <t>النتيجة 1-كمية النفايات الطبيه التي يتم جمعها ومعالجتها بازدياد</t>
  </si>
  <si>
    <t>النتيجة 2- أنظمة السلامة والمراقبة للمياه والغذاء والصرف الصحي لها خطة مطوره ومنفذه</t>
  </si>
  <si>
    <t xml:space="preserve">النتيجة 1- المرافق والمنشآت الصحيه التي تتبنى البناء الأخضر بازدياد </t>
  </si>
  <si>
    <t xml:space="preserve">النتيجة 1- القدرات والوعي في مواضيع الوقايه من الامراض المرتبطه بتلوث المياه والصرف الصحي والغذاء بازدياد </t>
  </si>
  <si>
    <t>النتيجة 1- الأنشطة والفعاليات الثقافية تراعي البعد البيئي</t>
  </si>
  <si>
    <t>النتيجة 1- مفهوم الانتاج والاستهلاك المستدام في المنشآت الصناعية معزز</t>
  </si>
  <si>
    <t>النتيجة 1-عدد المرافق والمنشآت التي تتبنى البناء الأخضر بازدياد</t>
  </si>
  <si>
    <t xml:space="preserve">النتيجة 1-اجراءات الترخيص للمنشآت الصناعية  والاقتصاديه تتضمن البعد البيئي </t>
  </si>
  <si>
    <t xml:space="preserve">النتيجة 2- الشهادات الخضراء وشهادات الاعتماد البيئية لدى المنشآت الصناعية في ازدياد </t>
  </si>
  <si>
    <t>النتيجة 1- السياحة البيئية  كواحدة من السياحات البديلة مروجه</t>
  </si>
  <si>
    <t>النتيجة 1- أمواج الراديو والمايكروويف مضبوطة حسب المعايير البيئية</t>
  </si>
  <si>
    <t xml:space="preserve">النتيجة 2- نظام تخلص أمن من النفايات الالكترونية </t>
  </si>
  <si>
    <t>النتيجة 1- رفع الوعي البيئي</t>
  </si>
  <si>
    <t>النتيجة 1- الوظائف الخضراء في سوق العمل في ازدياد</t>
  </si>
  <si>
    <t>النتيجة 2- البيئة مدمجة في المناهج التعليمية التدريبيه التي تنفذها مراكز التدريب المعتمده</t>
  </si>
  <si>
    <t>النتيجة 1- مفهوم الانتاج والاستهلاك المستدام في قطاع الإنشاءات والإسكان والبنية التحتية والمباني الحكومية معزز</t>
  </si>
  <si>
    <t>النتيجة 1- زيادة عدد المرافق والمنشآت التي تتبنى البناء الأخضر</t>
  </si>
  <si>
    <t>النتيجة 2-  التكنولوجيا الرقميه مطبقه في وزارة الاشغال</t>
  </si>
  <si>
    <t>النتيجة 3-  خطط الادارة البيئية مراعاة في قطاع الانشاءات والاسكان والبنية التحتية والمباني الحكومية</t>
  </si>
  <si>
    <t>النتيجة 1- قدرات موظفي الوزاره في تضمين البعد البيئي معززة</t>
  </si>
  <si>
    <t>النتيجة 1- الضبط والرقابة على انبعاثات عوادم المركبات معززة</t>
  </si>
  <si>
    <t>النتيجة 2- أستخدام وسائل نقل صديقة للبيئة بازدياد</t>
  </si>
  <si>
    <t xml:space="preserve">النتيجة 3- النقل العام  بازدياد </t>
  </si>
  <si>
    <t>النتيجة 1- المنظومة التشريعية للبيئة متطوره</t>
  </si>
  <si>
    <t>النتيجة 2- القوانين المتعلقة بحماية البيئة مطبقة</t>
  </si>
  <si>
    <t>النتيجة 3- المساهمة في تعزيز المفاهيم البيئية المرتبطة بمبادئ حقوق الانسان</t>
  </si>
  <si>
    <t>النتيجة 1- تمثيل فلسطين في الأجسام والمحافل والاتفاقيات الدولية والاقليمية الخاصة بالبيئة معزز</t>
  </si>
  <si>
    <t xml:space="preserve">النتيجة 2- الأدوات المستخدمة في مواجهـة انتهاكات الاحتلال للبيئة الفلسطينية مفعلة </t>
  </si>
  <si>
    <t>النتيجة 1- المشاريع والمبادرات الصديقة للبيئة في ازدياد</t>
  </si>
  <si>
    <t>النتيجة 2- المشاريع والمبادرات الصديقة للبيئة في ازدياد</t>
  </si>
  <si>
    <t>النتيجة 1- استهداف المرأة في العمل البيئي في ازدياد</t>
  </si>
  <si>
    <t>النتيجة 1- الوعي البيئي في الخطاب الديني معزز</t>
  </si>
  <si>
    <t>النتيجة 2- الوعي البيئي لدى الائِمَّةٌ والواعظين والمرشدين معزز</t>
  </si>
  <si>
    <t>النتيجة 3- المناهج التعليمية في المدارس الشرعيه والكليات الشرعيه تتضمن منهاج بيئي</t>
  </si>
  <si>
    <t>النتيجة 4- الأنشطة والاعمال التطوعيه والفعاليات الدينيه تراعي البعد البيئي</t>
  </si>
  <si>
    <t xml:space="preserve">تطوير البنية التحتيه لشبكات توزيع المياه:  الخطة تهدف إلى الحفاظ على المياه وزيادة كمية المياه في فلسطين وذلك بتقليل الفاقد من شبكات توزيع المياه وتنفيذ مشاريع شبكات لجمع مياه الامطار. التكلفه الاوليه للخطة تقدر بمبلغ 71 مليون دولار والتنفيذ مشروط بتوفر التمويل. المشاريع المقترحة ستؤدي بحلول عام 2032 الى: 
	تقليل الفاقد من شبكات توزيع المياه بمقدار 15%.
	سيتم جمع 5% من مياه أمطار  المناطق الحضريه عبر شبكات جمع مياه الامطار. 
لقد تم اقتراح 6 تدخلات لتنفيذ الخطة وهي: تخطيط إعادة تأهيل شبكات توزيع المياه، تنفيذ مشاريع لاعادة تأهيل شبكات المياه، تحفيز البيئة القانونيه، الحفاظ على البنيه التحتيه لشبكات توزيع المياه، تطوير شبكات لجمع مياه الامطار في الضفة الغربيه، تطوير شبكات لجمع مياه الامطار في قطاع غزة.  </t>
  </si>
  <si>
    <t xml:space="preserve">خطة معالجة المياه والمحافظة عليها: الخطة تهدف إلى زيادة كمية المياه في فلسطين وذلك بمعالجة المياه العادمة وإعادة استخدامها وتنفيذ مشاريع حصاد المياه. التكلفه الاوليه للخطة تقدر بمبلغ 198 مليون دولار والتنفيذ مشروط بتوفر التمويل. المشاريع المقترحة ستؤدي بحلول عام 2032 الى: 
	سيتم استغلال نحو 70% من المياه العادمة المعالجة في المحطات الكبرى في الضفة الغربيه وقطاع غزة.
	سيتم جمع نحو 7 مليون متر مكعب بواسطة مشاريع حصاد المياه.
لقد تم اقتراح 11 تدخلا لتنفيذ الخطة وهي: تحديث البيئة الإدارية القانونيه لاعادة استعمال المياه العادمة المعالجة، تنفيذ مشروع إعادة استخدام المياه العادمة المعالجة في البيره والعوجا، تنفيذ مشروع إعادة استخدام المياه العادمة الناتجة من محطة المعالجة في شرقي نابلس في أريحا او جنين، تنفيذ مشروع شبكات لمياه الصرف الصحي ومعالجة المياه العادمة وإعادة استعمالها في قرى شمال غرب رام الله، تنفيذ مشروع بناء محطة تنقيه وإعادة الاستعمال في طولكرم، نقل المياه العادمة المعالجة من الخليل الى عرب الفريجات ومسافر يطا، استكمال مشروع إعادة الاستعمال في طوباس، تنفيذ مشروع إعادة استخدام المياه العادمة المعالجة في جنوب قطاع غزة، تنفيذ مشروع إعادة استخدام المياه العادمة المعالجة للزراعه في شمال قطاع غزة، بناء سدود لحصد المياه في الضفه الغربيه، بناء احواض تجميع مياه للري.       
</t>
  </si>
  <si>
    <t xml:space="preserve">تخطيط وإدارة الأراضي المقاومة للمناخ: تهدف الخطة إلى زيادة التشجير والتخضير وتطوير المراعي، وزيادة مخزون الكربون في الكتلة الحيوية النباتية والمواد العضوية في التربة من خلال زراعة الغابات وتنمية المراعي. التكلفه الاوليه لتنفيذ الخطه تقدر بمبلغ 718.3 مليون دولار والتنفيذ مشروط بتوفر التمويل. المشاريع المقترحة ستؤدي الى زيادة مساحة أراضي الغابات والمراعي وإعادة تأهيل المراعي وإدارتها بطريقه مستدامه بمقدار 2% بحلول عام 2040. لقد تم اقتراح 5 تدخلات لتنفيذ الخطة وهي: تطوير مخطط مسقبلي لاستعمال الأراضي، رفع الوعي المجتمعي للالتزام بمخطط استعمال الاراضي، تطوير البيئة المؤاتيه، تهيئة الأراضي وتنفيذ مشاريع التخضير والتشجير وتطوير المراعي.  </t>
  </si>
  <si>
    <t>التدخل السياساتي 1:تعزيز الوعي البيئي لدى طلبة مؤسسات التعليم العالي من خلال إحياء المناسبات البيئية وتنفيذ أنشطة تطوعيه لحماية البيئة</t>
  </si>
  <si>
    <t>التدخل السياساتي 1:اعتماد برامج او تخصصات اكاديميه ومهنيه متعلقه بالبيئة وقضايا الاستدامه</t>
  </si>
  <si>
    <t xml:space="preserve">النتيجة 4- البحث العلمي والتطبيقي يستهدف قطاع البيئة </t>
  </si>
  <si>
    <t>النتيجة 2- السياحة البيئية في المناطق الأقل حظا معززه</t>
  </si>
  <si>
    <t xml:space="preserve">التدخل السياساتي 1- تعزيز السياحة البيئية في المناطق الأقل حظا </t>
  </si>
  <si>
    <t>التدخلات السياساتية</t>
  </si>
  <si>
    <t>النتيجة2- التكنولوجيا الرقميه مطبقه في كافة الوزارات والهيئات الحكومية (حكومة الكترونيه)</t>
  </si>
  <si>
    <t>التدخل السياساتي 1: تطبيق التحول الرقمي لكافة الوزارات والهيئات الحكومية</t>
  </si>
  <si>
    <t>الوزارة او الهيئة الحكومية المسؤولة</t>
  </si>
  <si>
    <t>خطة تنفيذ تقنات الذكيه الزراعيه للتأقلم والتكيف المناخي: الخطة تهدف إلىى أن 50% من المشروعات الزراعيه  تطبق تلك التقنات بحلول عام 2040. التكاليف المتوقعة ما يقارب 230 مليون دولار والتنفيذ مشروط بتوفر التمويل.</t>
  </si>
  <si>
    <t>خطة انتاج الطاقه المتجدده: الخطة تهدف إلىى  الى انتاج ما يقارب من %20-33% من الطاقه المطلوبه من الطاقه المتجدده بحلول عام 2040 وبشكل رئيسي من الطاقه الشمسيه. التكاليف المتوقعة 663 مليون دولار والتنفيذ مشروط بتوفر التمويل.</t>
  </si>
  <si>
    <t>خطة تطوير شبكة توزيع الكهرباء: الخطة تهدف إلىى  تطوير شبكة توزيع الكهرباء وخاصة من الطاقه المتجدده. التكاليف المتوقعة ما يقارب 199 مليون دولار والتنفيذ مشروط بتوفر التمويل.</t>
  </si>
  <si>
    <t>خطة رفع كفاءة الطاقة وتقليل الفاقد منها، الخطة تهدف إلىى  رفع كفاءة الطاقه بحوالي 20% بحلول 2030. التكاليف المتوقعة ما يقارب 253 مليون دولار والتنفيذ مشروط بتوفر التمويل.</t>
  </si>
  <si>
    <t xml:space="preserve">عدد المخططات المدمج فيها البعد البيئي وتغير المناخ على المستوى المناطقي </t>
  </si>
  <si>
    <t>عدد المبادرات/ المشاريع التي تم دمج البعد البيئي وتغير المناخ فيها (سنويا)</t>
  </si>
  <si>
    <t xml:space="preserve">تضمين البعد البيئي وتغير المناخ في الأنشطة والفعاليات والمناسبات التي تنفذها وتحييها الوزاره خاصه في يوم الطفل، يوم المسن، يوم ذوي الاحتياجات الخاصه، يوم المرأه </t>
  </si>
  <si>
    <t>نسبة الانشطة التي تتضمن البعد البيئي وتغير المناخ (سنويا)</t>
  </si>
  <si>
    <t xml:space="preserve">تضمين البعد البيئي وتغير المناخ في معايير اعتماد مقدمي الخدمات الاجتماعية </t>
  </si>
  <si>
    <t xml:space="preserve">تضمين البعد البيئي وتغير المناخ في المناهج التعليمية للمرافق التي تديرها وتشرف عليها الوزارة </t>
  </si>
  <si>
    <t>نسبة المناهج التعليمية التي تتضمن البعد البيئي وتغير المناخ فيها</t>
  </si>
  <si>
    <t>عدد المناهج المدرسية التي تدمج البعد البيئي وتغير المناخ فيها (سنويا)</t>
  </si>
  <si>
    <t>تضمين البعد البيئي وتغير المناخ في الأنشطة والفعاليات الثقافية</t>
  </si>
  <si>
    <t>نسبة الأنشطة الثقافية التي تتضمن البعد البيئي وتغير المناخ (سنويا)</t>
  </si>
  <si>
    <t xml:space="preserve">اجراءات الترخيص للمنشآت الصناعية  والاقتصاديه تتضمن البعد البيئي وتغير المناخ </t>
  </si>
  <si>
    <t>قدرات موظفي الوزاره في تضمين البعد البيئي وتغير المناخ معززة</t>
  </si>
  <si>
    <t>بناء قدرات موظفي الوزارة لتضمين البعد البيئي وتغير المناخ في المشاريع</t>
  </si>
  <si>
    <t>عدد الموظفين الذين تلقوا تدريباً لتضمين البعد البيئي وتغير المناخ في المشاريع (سنويا)</t>
  </si>
  <si>
    <t>عدد المناهج المدرسية في المدارس الشرعيه التي تدمج البعد البيئي وتغير المناخ فيها (سنويا)</t>
  </si>
  <si>
    <t>عدد المناهج المدرسية في الكليات الشرعيه التي تدمج البعد البيئي وتغير المناخ فيها (سنويا)</t>
  </si>
  <si>
    <t>تضمين البعد البيئي وتغير المناخ في الأنشطة والاعمال التطوعيه والفعاليات الدينيه</t>
  </si>
  <si>
    <t>نسبة الأنشطة والاعمال التطوعيه والفعاليات الدينيه التي تتضمن البعد البيئي وتغير المناخ (سنويا)</t>
  </si>
  <si>
    <t>تنفيذ حوافز ضريبية ومالية وجمركيه تستهدف المشاريع والمبادرات الصديقة للبيئة (فرض الضرائب على القطاعات الملوثة واعفاء أو تخفيض الضرائب عن تلك القطاعات الصديقة للبيئة)</t>
  </si>
  <si>
    <t>موظفوا سلطة جودة البيئه مدربين في ادراج النوع الاجتماعي في مشاريعم</t>
  </si>
  <si>
    <t>عدد المبادرات والانشطة البيئية التي تستهدف المرأه (سنويا)</t>
  </si>
  <si>
    <t>عدد المتدربين من موظفي سلطة جودة البيئه في قضايا النوع الاجتماعي (سنويا)</t>
  </si>
  <si>
    <t>نسبة عدد المبادرات والمشاريع الريادية النسوية التي تتضمن البعد البيئي (سنويا)</t>
  </si>
  <si>
    <t>البيئة مدمجة في الأدلة التعليمية التدريبيه التي تنفذها وزارة المرأه وشركائها وخاصة مع وحدات النوع الاجتماعي</t>
  </si>
  <si>
    <t>دمج البيئة في الأدلة التعليمية التدريبيه التي تنفذها وزارة المرأه وشركائها وخاصة مع وحدات النوع الاجتماعي</t>
  </si>
  <si>
    <t>تدريب موظفي سلطة جودة البيئه في ادراج النوع الاجتماعي في مشاريعهم</t>
  </si>
  <si>
    <t>النتيجة 4- البيئة مدمجة في الأدلة التعليمية التدريبيه التي تنفذها وزارة المرأه وشركائها وخاصة مع وحدات النوع الاجتماعي</t>
  </si>
  <si>
    <t>التدخل السياساتي 1: دمج البيئة في الأدلة التعليمية التدريبيه التي تنفذها وزارة المرأه وشركائها وخاصة مع وحدات النوع الاجتماعي</t>
  </si>
  <si>
    <t>عدد المتدربين الذين تلقوا تدريب يتضمن البيئه (سنويا)</t>
  </si>
  <si>
    <t>عدد الاتفاقيات البيئية الموقعة التي اصبحت فلسطين عضواً فيها (سنويا)</t>
  </si>
  <si>
    <t>المخرجات الرئيسية المتوقعة</t>
  </si>
  <si>
    <t>المشاريع الرئيسية</t>
  </si>
  <si>
    <t>جهة المسؤولية الرئيسية: سلطة المياه
الجهة  المساندة: سلطة جودة البيئة</t>
  </si>
  <si>
    <t>جهة المسؤولية الرئيسية: وزارة الحكم المحلي
الجهة  المساندة: سلطة جودة البيئة</t>
  </si>
  <si>
    <t>جهة المسؤولية الرئيسية: وزارة التنمية الاجتماعية
الجهة  المساندة: سلطة جودة البيئة</t>
  </si>
  <si>
    <t>جهة المسؤولية الرئيسية: وزارة الصحة
الجهة  المساندة: سلطة جودة البيئة</t>
  </si>
  <si>
    <t>جهة المسؤولية الرئيسية: وزارة السياحة والاثار
الجهة  المساندة: سلطة جودة البيئة</t>
  </si>
  <si>
    <t>جهة المسؤولية الرئيسية: وزارة العمل
الجهة  المساندة: سلطة جودة البيئة</t>
  </si>
  <si>
    <t>جهة المسؤولية الرئيسية: وزارة الأشغال العامة والاسكان
الجهة  المساندة: سلطة جودة البيئة</t>
  </si>
  <si>
    <t>جهة المسؤولية الرئيسية: وزارة النقل والمواصلات
الجهة  المساندة: سلطة جودة البيئة</t>
  </si>
  <si>
    <t>جهة المسؤولية الرئيسية: وزارة العدل
الجهة  المساندة: سلطة جودة البيئة</t>
  </si>
  <si>
    <t>جهة المسؤولية الرئيسية: وزارة الداخليه
الجهة  المساندة: سلطة جودة البيئة</t>
  </si>
  <si>
    <t>جهة المسؤولية الرئيسية: المجلس الأعلى للشباب والرياضة
الجهة  المساندة: سلطة جودة البيئة</t>
  </si>
  <si>
    <t>جهة المسؤولية الرئيسية: وزارة شؤون المرأة
الجهة  المساندة: سلطة جودة البيئة</t>
  </si>
  <si>
    <t>المخرجات الرئيسية من تدخلات جهة المسؤولية الرئيسية: كفاءة الطاقه زادت
المخرجات الرئيسية من تدخلات جهة المسؤولية المساندة: دعم ونشر ثقافة ترشيد الطاقه</t>
  </si>
  <si>
    <t>عدد الحوافز الضريبية والمالية والجمركيه لمدخلات تنفيذ المشاريع والمبادرات الصديقة للبيئة</t>
  </si>
  <si>
    <t>التدخل السياساتي 1- تعزيز القدرات الخاصة بالتعامل مع حالات الطوارئ والكوارث البيئية</t>
  </si>
  <si>
    <t>فهم علمي أوسع لتأثر النساء في فلسطين بالتلوث البيئي</t>
  </si>
  <si>
    <t>دراسة مدى تأثر النساء بالتلوث البيئي في البيئة المحيطة</t>
  </si>
  <si>
    <t>انجاز دراسة علميه لمدى تأثر النساء بالتلوث البيئي في البيئة المحيطة</t>
  </si>
  <si>
    <t>النتيجة 5- فهم علمي أوسع لتأثر النساء في فلسطين بالتلوث البيئي</t>
  </si>
  <si>
    <t>التدخل السياساتي 1: دراسة مدى تأثر النساء بالتلوث البيئي في البيئة المحيطة</t>
  </si>
  <si>
    <t>النتيجة 1-إجراءات الرقابة والتفتيش البيئي معززة في المصانع</t>
  </si>
  <si>
    <t>التدخل السياساتي 1- تعزيز الرقابة على المصانع التي تعمل فيها نساء واتخاذ اجراءات صارمة بحق المؤسسات التي لا تلتزم بمعايير الحفاظ على  البيئة في ممارستها لاعمالها بما يضر بالمجتمع بشكل عام والنساء على وجه الخصوص</t>
  </si>
  <si>
    <t>إجراءات الرقابة والتفتيش البيئي معززة في المصانع</t>
  </si>
  <si>
    <t xml:space="preserve"> تعزيز الرقابة على المصانع التي تعمل فيها نساء واتخاذ اجراءات صارمة بحق المؤسسات التي لا تلتزم بمعايير الحفاظ على  البيئة</t>
  </si>
  <si>
    <t>عدد الزيارات السنويه التي تستهدف المصانع التي تعمل بها النساء للمراقبة اوالتفتيش للوضع البيئي</t>
  </si>
  <si>
    <t xml:space="preserve">النتيجة 3-المشاريع والمبادرات النسوية تتضمن البعد البيئي  </t>
  </si>
  <si>
    <t xml:space="preserve">التدخل السياساتي 1: تبني ودعم مشاريع ومبادرات نسوية تتضمن البعد البيئي خاصة المشاريع التي تتعلق باعادة التدوير للمواد المستخدمة في المنزل كالقماش، والمواد البلاستيكة والورق وغيرها </t>
  </si>
  <si>
    <t xml:space="preserve">المشاريع والمبادرات النسوية تتضمن البعد البيئي  </t>
  </si>
  <si>
    <t xml:space="preserve">تبني ودعم مشاريع ومبادرات نسوية تتضمن البعد البيئي خاصة المشاريع التي تتعلق باعادة التدوير للمواد المستخدمة في المنزل كالقماش، والمواد البلاستيكة والورق وغيرها </t>
  </si>
  <si>
    <t xml:space="preserve">تعزيز الوعي البيئي لدى الائِمَّةٌ والواعظين والمرشدين </t>
  </si>
  <si>
    <t>تطوير وبناء نظام مؤتمت للموافقات البيئيه</t>
  </si>
  <si>
    <t xml:space="preserve"> استكمال نظام إدارة الكيماويات والمواد الخطره وتعليماتها وقوائم المواد المقيدة والمحظوره واعتمادها من مجلس الوزراء</t>
  </si>
  <si>
    <t xml:space="preserve"> تعزيز الإجراءات وبناء قاعدة للبيانات للتعامل مع تداول الكيماويات والمواد خطرة</t>
  </si>
  <si>
    <t xml:space="preserve"> رفع الـوعي المجتمعي وتعزيز القدرات للتعامل مع إدارة الكيماويات  والمواد الخطرة</t>
  </si>
  <si>
    <t>تنفيذ الالتزامات الوطنية التي تترتب على اتفاقية بازل</t>
  </si>
  <si>
    <t xml:space="preserve"> اعتماد التعليمات الخاصه والقوائم الخاصه بنظام ادارة النفايات الخطرة رقم 6 لسنة 2021 من قبل الوزارات والهيئات الحكوميه الشريكه واعتماده من قبل رئيس سلطة جودة البيئه</t>
  </si>
  <si>
    <t xml:space="preserve">رفع الوعي والقدرات الفنيه والاداريه للجهات الحكوميه المختصة وتوفير الإمكانيات المطلوبه سواء لوجستيه او تقنيه وادله ارشاديه لادارة النفايات الخطره </t>
  </si>
  <si>
    <t xml:space="preserve"> تنفيذ الالتزامات الوطنية التي تترتب على اتفاقية ستوكهولم</t>
  </si>
  <si>
    <t>تعزيز قدرة سلطة جودة البيئه في إدارة جودة الهواء</t>
  </si>
  <si>
    <t>تنفيذ الالتزامات الوطنية التي تترتب على اتفاقية فينا وتعديلاتها لحماية طبقة الأوزون وبروتوكول مونتريال بشأن المواد المستنفذة لطبقة الأوزون وتعديلاته</t>
  </si>
  <si>
    <t>اعتماد الشبكة الوطنية للمحميات الطبيعية من قبل مجلس الوزراء وتعميمها في كافة القطاعات الاستراتيجية والسياساتية الوطنية خصوصا على المخطط المكاني التنموي الشامل</t>
  </si>
  <si>
    <t>تقليل ووقف الدوافع والمهددات المؤدية إلى تدهور النظم البيئية المؤدية لانقراض الأنواع</t>
  </si>
  <si>
    <t>الانضمام إلى الاتفاقيات الدولية المتعلقة بالتنوع البيولوجي مثل: RAMSAR, CITES,CMS</t>
  </si>
  <si>
    <t>تنفيذ وتطبيق الخطة والاستراتيجية الوطنية لمكافحة الأنواع  الغريبة الغازيه حسب الأولويات (حسب خطورة النوع)</t>
  </si>
  <si>
    <t xml:space="preserve">تطبيق الاطار الوطني للسلامة الاحيائية وادماجه في كافة القطاعات ذات العلاقة </t>
  </si>
  <si>
    <t xml:space="preserve"> إعداد  خطط عمل تنفيذية للمساهمات المحدده وطنيا لستة قطاعات وبما يشمل توصيات حول خلق البيئه الممكنه للتنفيذ</t>
  </si>
  <si>
    <t xml:space="preserve"> رفع مستوى القدرات المطلوبه لإعداد مقترحات المشاريع التي تقدم للصناديق الدولية في مجال تغير المناخ</t>
  </si>
  <si>
    <t>التدخل السياساتي 3: إنشاء بنية إدارية ونظام إداري فيما يتعلق بالعمل المناخي  و بالتمويل المتعلق بتغير المناخ واعتماد الاطار الوطني لتجارة الكربون في فلسطين</t>
  </si>
  <si>
    <t>إنشاء بنية إدارية ونظام إداري فيما يتعلق بالعمل المناخي  و بالتمويل المتعلق بتغير المناخ واعتماد الاطار الوطني لتجارة الكربون في فلسطين</t>
  </si>
  <si>
    <t xml:space="preserve"> تطوير استراتيجية التنمية منخفضة الانبعاثات (LEDS).</t>
  </si>
  <si>
    <t xml:space="preserve"> استكمال تشغيل نظام القياس والتقرير والتحقق  MRV للتخفيف من انبعاثات غازات الدفيئة من النشاطات المختلفة بما في ذلك استخدام المؤشرات لتتبع التقدم المحرز والنتائج المتحققة.</t>
  </si>
  <si>
    <t xml:space="preserve">بناء القدرات في مجال حصر انبعاثات غازات الدفيئه </t>
  </si>
  <si>
    <t xml:space="preserve">تحديث المنظومة التشريعية البيئية الوطنية بشكل متكامل ومواءمتها مع الاتفاقيات الدولية </t>
  </si>
  <si>
    <t xml:space="preserve">إعداد قانون بيئه عصري واقراره من قبل المجلس التشريعي او الرئيس (قانون بقرار)، وفي حال إقرار القانون، القيام بتحديث الانظمه والتعليمات والمعايير والقوائم بما يتلائم مع القانون الجديد. </t>
  </si>
  <si>
    <t xml:space="preserve"> إعداد خطة تنفيذية تشمل الجامعات ومؤسسات البحث العلمي لإعداد دراسات وابحاث تتعلق بالبيئه وتنفيذ تلك الأبحاث</t>
  </si>
  <si>
    <t xml:space="preserve">بناء قدرات وتمكين الكادر الوظيفي لسلطة جودة البيئة </t>
  </si>
  <si>
    <t>إعدد الملفات حول الانتهاكات البيئية الإسرائيلية وتقديمها أمام المجتمع الدولي</t>
  </si>
  <si>
    <t>تعزيز دور الاعلام في قضايا البيئه وخاصة الاعلام الرقمي</t>
  </si>
  <si>
    <t xml:space="preserve"> رفع مستوى المعرفة والوعي المجتمعي في القضايا البيئيه المختلفه</t>
  </si>
  <si>
    <t xml:space="preserve"> تفعيل وسائل الاعلام بكل اشكالها في فضح الجرائم البيئية الإسرائيلية</t>
  </si>
  <si>
    <t xml:space="preserve"> تشجيع المبادرات الرياديه الإعلامية لحماية البيئه</t>
  </si>
  <si>
    <t>التدخل السياساتي 1- تنفيذ حوافز ضريبية ومالية وجمركيه تستهدف المشاريع والمبادرات الصديقة للبيئة (فرض الضرائب على القطاعات الملوثة واعفاء أو تخفيض الضرائب عن تلك القطاعات الصديقة للبيئة)</t>
  </si>
  <si>
    <t xml:space="preserve">النتيجة 1- الاستدامة البيئية مضمنة في أنظمة الشراء العام والعطاءات </t>
  </si>
  <si>
    <t xml:space="preserve">التدخل السياساتي 1- تضمين البيئية في أنظمة الشراء العام والعطاءات </t>
  </si>
  <si>
    <t>جدول 5 ملحق 1: التدخلات السياساتية والمشاريع الرئيسية لكافة الوزارات والهيئات الحكومية من ذوي العلاقة بمساندة سلطة جودة البيئة (المسار الثاني)</t>
  </si>
  <si>
    <t>جدول 6 ملحق 1: نظره عامة الى الموازنه</t>
  </si>
  <si>
    <t xml:space="preserve">برنامج الموازنة ذو العلاقة </t>
  </si>
  <si>
    <t>تشغيلية</t>
  </si>
  <si>
    <t>تطويرية</t>
  </si>
  <si>
    <t>النتائج</t>
  </si>
  <si>
    <t>تأمين الملكية والحيازة الفلسطينيةللاراضي المهددة بالمصادرة والاستيطان</t>
  </si>
  <si>
    <t>مؤشرات قياس النتائج</t>
  </si>
  <si>
    <t>مساحة الاراضي التي تم استصالحها أو تأهيلها لاعادة استخدامها بما يمنع مصادرتها لعدم الاستخدام</t>
  </si>
  <si>
    <t>تعزيز جهوزية الحكومة للاستجاة لحالات الازمات والكوارث</t>
  </si>
  <si>
    <t>عدد المحافظات التي لديها خطط لادارة الازمات وللاستجابة لها بما يضمن الحماية الاجتماعية للمتضررين</t>
  </si>
  <si>
    <t>تعزيز استجابة الهيئات المحلية لاحتياجات المواطنين</t>
  </si>
  <si>
    <t>عدد الهيئات المحلية التي لديها خطط قائمة على نهج المشاركة</t>
  </si>
  <si>
    <t>زيادة الخدمات الحكومية المقدمة الكترونيا</t>
  </si>
  <si>
    <t>عدد الخدمات والاجراءات التي تمت رقمنتها</t>
  </si>
  <si>
    <t>زيادة القدرة الانتاجية من الطاقة المتجددة والمياه غير التقليدية لاغراض الصناعة والزراعة</t>
  </si>
  <si>
    <t>كمية المياه التي تم توفيرها سنويا من مصادر غير تقليدية لاغراض الزراعة والصناعة</t>
  </si>
  <si>
    <t>كمية الطاقة التي تم توفيرها سنويا من مصادر متجددة لاغراض الصناعة والزراعة</t>
  </si>
  <si>
    <t>تحديث ومواءمة الاطار القانوني الذي يحكم المؤسسات العامة من جميع جوانبه</t>
  </si>
  <si>
    <t>عدد التشريعات التي تم تحديثها وموائمتها وانفاذها حسب تصنيف هذه التشريعات</t>
  </si>
  <si>
    <t>الخدمات العامة تقدم استنادا إلى اجراءات عمل ومعايير واضحة وشفافة تضمن كفاءة المؤسسات في تقديم الخدمات</t>
  </si>
  <si>
    <t>عدد المؤسسات العامة التي انجزت ووضعت حيز التنفيذ دليلها لاجراءات العمل ومعايير تقديم الخدمات</t>
  </si>
  <si>
    <t>تطوير عمليات واجراءات إدارة الموارد البشرية في الخدمة العامة</t>
  </si>
  <si>
    <t>عدد موظفي الخدمة المدنية الذين تم تدريبهم وفقاً لخطة تنمية الموارد البشرية المعتمدة</t>
  </si>
  <si>
    <t>عدد المشاريع الاستثمارية في قضايا البيئة بازدياد</t>
  </si>
  <si>
    <t xml:space="preserve">نسبة المشاريع الاستثمارية في قضايا البيئة </t>
  </si>
  <si>
    <t>تعزيز المفاهيم البيئية المرتبطة بمبادئ حقوق الانسان</t>
  </si>
  <si>
    <t>نسبة المشاريع المنفذة في قطاع النقل والتي تُراعي الإدارة البيئية (سنويا)</t>
  </si>
  <si>
    <t>مفهوم الانتاج والاستهلاك المستدام في المنشآت الاستثمارية والمدن الصناعية معزز</t>
  </si>
  <si>
    <t>تعزيز تطبيق مفهوم الانتاج والاستهلاك المستدام في المشاريع الاستثمارية و المدن الصناعية (ضبط المصانع وعمليات الانتاج لتكون أقل تلويثا للبيئة وأقل انتاجا للنفايات وتستخدم الموارد بشكل أكثر فعالية)</t>
  </si>
  <si>
    <t>نسبة المشاريع الاستثمارية والمدن الصناعية التي تطبق مفهوم الانتاج والاستهلاك المستدام (سنويا)</t>
  </si>
  <si>
    <t>نسبة المنشآت الصناعية التي تطبق مفهوم الانتاج والاستهلاك المستدام (سنويا)</t>
  </si>
  <si>
    <t xml:space="preserve">المشاريع الاستثمارية والمدن الصناعية التي تتبنى البناء الأخضر بازدياد </t>
  </si>
  <si>
    <t>تشجيع البناء الأخضر في المشاريع الاستثمارية والمدن الصناعية</t>
  </si>
  <si>
    <t>نسبة المشاريع التي طبقت متطلبات وتقنيات البناء الأخضر في المشاريع الاستثمارية والمدن الصناعية (سنويا)</t>
  </si>
  <si>
    <t>الوعي البيئي لدى المستثمرين معزز</t>
  </si>
  <si>
    <t>تعزيز الوعي البيئي لدى المستثمرين</t>
  </si>
  <si>
    <t>عدد المستثمرين الذين تلقوا تدريباً بيئيا (سنويا)</t>
  </si>
  <si>
    <t>تضمين البعد البيئي تخطيط المدن الصناعية الجديدة</t>
  </si>
  <si>
    <t>نسبة المدن الصناعية الجديدة التي تضمن البعد البيئي</t>
  </si>
  <si>
    <t>البعد البيئي مراعى في تخطيط المدن الصناعية الجديدة</t>
  </si>
  <si>
    <t xml:space="preserve">جدول 1: تحليل استهدافات سلطة جودة البيئه والوزارات والهيئات الحكومية خلال الأعوام 2017-2023   </t>
  </si>
  <si>
    <t>البرنامج الوطني للتنمية والتطوير</t>
  </si>
  <si>
    <t>المبادرة التنموية الاستراتيجية</t>
  </si>
  <si>
    <t>ركيزة التطوير والارتقاء بالأداء المؤسسي</t>
  </si>
  <si>
    <t>جدول 2 ملحق 1: الأهداف الاستراتيجية والنتائج الخاصه بسلطة جودة البيئه منفردة (المسار الأول) ومدى ارتباطها ببرنامج التنمية والتطوير واهداف التنمية المستدامة</t>
  </si>
  <si>
    <t>جدول 3 ملحق 1: الأهداف الاستراتيجية والنتائج الخاصه لكافة الوزارات والهيئات الحكومية من ذوي العلاقة بمساندة سلطة جودة البيئة ومدى ارتباطها ببرنامج التنمية والتطوير واهداف التنمية المستدامة (المسار الثاني)</t>
  </si>
  <si>
    <t>4, 6</t>
  </si>
  <si>
    <t>التدخل السياساتي 1: تطوير وبناء نظام مؤتمت للموافقات البيئيه والتصاريح الكيمائية</t>
  </si>
  <si>
    <t>وزارة التربية والتعليم العالي</t>
  </si>
  <si>
    <t>وزارة الصناعة</t>
  </si>
  <si>
    <t>وزارة الاتصالات والاقتصاد الرقمي</t>
  </si>
  <si>
    <t>هيئة مكافحة الفساد</t>
  </si>
  <si>
    <t>وزارة التخطيط</t>
  </si>
  <si>
    <t>جهة المسؤولية الرئيسية: وزارة الصناعة
الجهة  المساندة: سلطة جودة البيئة</t>
  </si>
  <si>
    <t>جهة المسؤولية الرئيسية: وزارة الاتصالات والاقتصاد الرقمي
الجهة  المساندة: سلطة جودة البيئة</t>
  </si>
  <si>
    <t>التكلفة الاجمالية المقدرة بالشيكل 2025-2027</t>
  </si>
  <si>
    <t xml:space="preserve">وزارة المالية </t>
  </si>
  <si>
    <r>
      <t>عدد</t>
    </r>
    <r>
      <rPr>
        <sz val="12"/>
        <color theme="1"/>
        <rFont val="Times New Roman"/>
        <family val="1"/>
      </rPr>
      <t xml:space="preserve"> المشاريع التنموية الصديقة للبيئة والممولة من المانحين او الموازنة العامة</t>
    </r>
  </si>
  <si>
    <t>جهة المسؤولية الرئيسية: المجلس الاعلى لسياسات الشراء العام
الجهة  المساندة: سلطة جودة البيئة</t>
  </si>
  <si>
    <t>المجلس الأعلى لسياسات الشراء العام</t>
  </si>
  <si>
    <t>عدد الأدلة والأنظمة والارشادات المدمج في إجراءاتها البعد البيئي</t>
  </si>
  <si>
    <t xml:space="preserve">عدد الخطط التنموية المدمج فيها البعد البيئي  على المستوى المحلي ( معدة أو محدثة ) </t>
  </si>
  <si>
    <t>هيئة المدن الصناعية والمناطق الحرة</t>
  </si>
  <si>
    <t xml:space="preserve">المعايير البيئة مطبقة في إنشاء المدن الصناعية وفي المصانع </t>
  </si>
  <si>
    <t xml:space="preserve">تنفيذ محطات معالجة لضمان نوعية االمخرجات إلى  خارج المدن الصناعية بأن تكون domestic </t>
  </si>
  <si>
    <t xml:space="preserve">نسبة المدن الصناعية التي تتضمن محطات عالجة للمياه الصناعية </t>
  </si>
  <si>
    <t xml:space="preserve">  النفايات الصلبة في المدن الصناعية تراعي المعايير البيئة   </t>
  </si>
  <si>
    <t xml:space="preserve">تطوير  سياسات ملزمة لمعالجة النفايات الصلبة في المدن الصناعية </t>
  </si>
  <si>
    <t>نسبة المدن الصناعية التي تطبق نظام معالجة فعال بما يشمل التدوير وإعادة الاستخدام.</t>
  </si>
  <si>
    <t>تشجيع الاستثمار في مشاريع الطاقة المتجددة وإعادة استخدام مياه الصرف الصحي والزراعة المستدامة وإعادة التدوير</t>
  </si>
  <si>
    <t>هيئة تشجيع الاستثمار الفلسطينية</t>
  </si>
  <si>
    <t xml:space="preserve">نسبة المشاريع المنفذة في المناطق الصناعية التي تُراعي الإدارة البيئية </t>
  </si>
  <si>
    <t>تطبيق المعايير والشروط والمتطلبات البيئية في المناطق الصناعية</t>
  </si>
  <si>
    <t xml:space="preserve">المناطق الصناعية تتضمن البعد البيئي  </t>
  </si>
  <si>
    <t xml:space="preserve">المشاريع الاستثمارية  تتضمن البعد البيئي  </t>
  </si>
  <si>
    <t xml:space="preserve">تطبيق المعايير والشروط والمتطلبات البيئية في المشاريع الاستثمارية </t>
  </si>
  <si>
    <t xml:space="preserve">نسبة المشاريع المنفذة في المشاريع الاستثمارية التي تُراعي الإدارة البيئية </t>
  </si>
  <si>
    <t xml:space="preserve">عدد الخدمات الرقمية المضافة على حكومتي </t>
  </si>
  <si>
    <t xml:space="preserve">عدد المؤسسات الحكومية المربوطة على ناقل البيانات الوطني </t>
  </si>
  <si>
    <t>عدد المسارات/المهرجانات الذين يرتادون مواقع السياحة البيئية في المناطق الأقل حظا</t>
  </si>
  <si>
    <t>إدارة الملكية الفكرية البيئية معززة</t>
  </si>
  <si>
    <t xml:space="preserve">تعزيز تسجيل البراءاة الاختراع البيئي  وإطلاق العلامة الوطنية </t>
  </si>
  <si>
    <t>عدد السياسات والإجراءات التي تسهل براءات الاختراع البيئية وتعزز حمايتها</t>
  </si>
  <si>
    <t>نسبة الإنجاز في رقمنة العمليات  وتحديث اللوائح لتسجيل الملكية الفكرية البيئة</t>
  </si>
  <si>
    <t>نسبة الإنجاز في انشاء منصة إلكترونية متكاملة تربط المبتكرين بالشركات والمستثمرين</t>
  </si>
  <si>
    <t>تقديم حوافز مالية وإعفاءات للمبتكرين البيئيين لتشجيع تسجيل براءات الاختراع</t>
  </si>
  <si>
    <t>عدد براءات الاختراع البيئية المسجلة</t>
  </si>
  <si>
    <t>عدد المشاريع المدعومة في مجال التكنولوجيا البيئية</t>
  </si>
  <si>
    <t>عدد البرامج التدريبية لرواد الأعمال والبتكرين حول المكلية الفكرية في مجال البيئة</t>
  </si>
  <si>
    <t>رفع الوعي حول الملكية الفكرية في مجال البيئة وحمايتها</t>
  </si>
  <si>
    <t>البحث والتطوير في التقنيات البيئية وتعزيز تنافسية الابتكارات الخضراء محفز</t>
  </si>
  <si>
    <t>عدد العلامات التجارية البيئية المعتمدة</t>
  </si>
  <si>
    <t>نسبة المبتكرين البيئيين المستفيدين من الحوافز والدعم الحكومي</t>
  </si>
  <si>
    <t>معدل تسجيل العلامات البيئية في الأسواق المحلية والدولية</t>
  </si>
  <si>
    <r>
      <t xml:space="preserve"> </t>
    </r>
    <r>
      <rPr>
        <sz val="11"/>
        <color theme="1"/>
        <rFont val="Arial"/>
        <family val="2"/>
      </rPr>
      <t>دعم مشاريع البحث والتطوير في التقنيات البيئية من خلال شراكات بين القطاعين العام والخاص</t>
    </r>
  </si>
  <si>
    <t>نتيجة 1 : تحسين بيئة الابتكار البيئي، وزيادة عدد براءات الاختراع المسجلة، وتعزيز الملكية الفكرية في مجال الاستدامة</t>
  </si>
  <si>
    <t>جهة المسؤولية الرئيسية: وزارة الاقتصاد الوطني
الجهة  المساندة: سلطة جودة البيئة</t>
  </si>
  <si>
    <t xml:space="preserve"> البحث والتطوير في التقنيات البيئية وتعزيز تنافسية الابتكارات الخضراء محفَّز</t>
  </si>
  <si>
    <t xml:space="preserve">التدخل السياساتي 1:تعزيز الإدارة الملكية الفكرية البيئية </t>
  </si>
  <si>
    <t>التدخل السياساتي 1: تقديم حوافز مالية وإعفاءات للمبتكرين البيئيين لتشجيع تسجيل براءات الاختراع</t>
  </si>
  <si>
    <t>النتيجة 1- تحفيز البحث والتطوير في التقنيات البيئية وتعزيز تنافسية الابتكارات الخضراء</t>
  </si>
  <si>
    <t>التدخل السياساتي 1- البحث والتطوير في التقنيات البيئية وتعزيز تنافسية الابتكارات الخضراء محفز</t>
  </si>
  <si>
    <t>جهة المسؤولية الرئيسية:وزارة الاقتصاد الوطني
الجهة  المساندة: سلطة جودة البيئة</t>
  </si>
  <si>
    <t>استيراد وتصدير المنتجات المستدامة وفق المعايير البيئية معززة</t>
  </si>
  <si>
    <t>تطوير سياسات وإجراءات جديدة لضمان توافق المنتجات المستوردة مع المعايير البيئية الوطنية والدولية</t>
  </si>
  <si>
    <t>دعم الصادرات البيئية من خلال تقديم حوافز وتسهيلات لوجستية للشركات الملتزمة بالمعايير البيئية</t>
  </si>
  <si>
    <t>إدخال آليات تقييم بيئي جديدة للموردين والتجار لضمان التزامهم بمعايير البيئة والاستدامة</t>
  </si>
  <si>
    <t>تحفيز الموردين لاعتماد المعايير البيئية في سلسلة التوريد، بما يشمل التوريد المستدام وتقليل البصمة الكربونية للمنتجات المستوردة</t>
  </si>
  <si>
    <t>العمل على تعزيز التعاون مع المنظمات الإقليمية والدولية لتطبيق أفضل الممارسات في التجارة البيئية المستدامة.</t>
  </si>
  <si>
    <t>تطوير نظام تصنيف خاص بالشركات البيئية لتسهيل إجراءات التسجيل والترخيص</t>
  </si>
  <si>
    <t>تقديم حوافز مالية وضريبية للشركات البيئية الناشئة لدعم استدامتها ونموها</t>
  </si>
  <si>
    <t>تعزيز التكامل بين الجهات التنظيمية لتسهيل تسجيل الشركات وفق المعايير البيئية</t>
  </si>
  <si>
    <t>إطلاق منصة إلكترونية موحدة تتيح للشركات البيئية تسجيل وتحديث بياناتها بسهولة</t>
  </si>
  <si>
    <t>تعزيز الشراكات بين القطاعين العام والخاص لدعم بيئة ريادة الأعمال الخضراء</t>
  </si>
  <si>
    <t>تطوير برامج توعية لرواد الأعمال حول أهمية تسجيل الشركات البيئية والاستفادة من المزايا المقدمة</t>
  </si>
  <si>
    <t>نسبة انجاز النظام الخاص بتصنيف الشركات البيئية</t>
  </si>
  <si>
    <t>تبسيط الإجراءات الإدارية واعتماد آليات رقمية لتسجيل الشركات المستدامة</t>
  </si>
  <si>
    <t>عدد الآليات الرقمية المستهدفة لتسجيل الشركات المستدامة</t>
  </si>
  <si>
    <t>عدد الشركات البيئية الناشئة التي تلقت حوافز مالية وضريبية</t>
  </si>
  <si>
    <t>نسبة انجاز المنصة الالكترونية الموحدة</t>
  </si>
  <si>
    <t>عدد برامج التوعية لرواد الاعمال حول أهمية تسجيل الشركات البيئية</t>
  </si>
  <si>
    <t xml:space="preserve"> تحسين إجراءات تسجيل الشركات البيئية</t>
  </si>
  <si>
    <t>نسبة الشركات البيئية المستمرة في العمل بعد ثلاث سنوات من التسجيل</t>
  </si>
  <si>
    <t>عدد الشركات الموقعة بين القطاع العام والخاص في مجال ريادة الأعمال الخضراء</t>
  </si>
  <si>
    <t>تعزيز ثقة المستهلكين في المنتجات البيئية</t>
  </si>
  <si>
    <t>التنسيق مع الجهات المختصة لاعتماد معايير بيئية واضحة للمنتجات لضمان جودتها وسلامتها.</t>
  </si>
  <si>
    <t>تشديد الرقابة على الادعاءات البيئية للمنتجات للحد من التضليل والتلاعب بالمستهلكين</t>
  </si>
  <si>
    <t>توسيع نطاق الفحوصات المخبرية للمنتجات البيئية لضمان مطابقتها للمعايير المعتمدة</t>
  </si>
  <si>
    <t>إطلاق قاعدة بيانات رقمية للمستهلكين تحتوي على قائمة المنتجات البيئية المعتمدة</t>
  </si>
  <si>
    <t>تعزيز حملات التوعية للمستهلكين حول أهمية اختيار المنتجات المستدامة وفهم العلامات البيئية الصحيحة</t>
  </si>
  <si>
    <t>تطوير آليات للإبلاغ عن الادعاءات البيئية المضللة والتعامل معها بفعالية من قبل الجهات المختصة</t>
  </si>
  <si>
    <t>تحفيز الشركات المنتجة والمستوردة لاعتماد الممارسات البيئية السليمة من خلال تقديم حوافز وتشجيع الابتكار في تطوير المنتجات المستدامة</t>
  </si>
  <si>
    <t>عدد الإدعاءات البيئية التي اخذ باجراءات تجاهها</t>
  </si>
  <si>
    <t>نسبة الإنجاز في انشاء قاعدة بيانات رقمية للمستهلكين وتحتوي على المنتجات البيئية المعتمدة</t>
  </si>
  <si>
    <t>عدد الشركات المنتجة او المستوردة التي اعتمدت الممارسات البيئية السليمة</t>
  </si>
  <si>
    <t>عدد المنتجات البيئية المعتمدة وفقا للمعايير الوطنية</t>
  </si>
  <si>
    <t>عدد الشكاوى المتعلقة بادعاءات بيئية زائفة.</t>
  </si>
  <si>
    <t>معدل رضا المستهلكين عن شفافية المعلومات البيئية للمنتجات</t>
  </si>
  <si>
    <t>نسبة المنتجات البيئية التي تخضع للفحص المخبرية لضمان مطابقتها للمواصفات</t>
  </si>
  <si>
    <t>تعزيز بيئة تنافسية عادلة في الاقتصاد الأخضر</t>
  </si>
  <si>
    <t>تعديل اللوائح التنظيمية لضمان تكافؤ الفرص في الأسواق البيئية</t>
  </si>
  <si>
    <t>فرض معايير المنافسة المستدامة في المشتريات الحكومية</t>
  </si>
  <si>
    <t>تعزيز الشفافية في السوق البيئي لضمان مشاركة عادلة بين الشركات الصغيرة والناشئة</t>
  </si>
  <si>
    <t>إدخال آليات لمكافحة التلاعب بالأسعار والإعلانات البيئية المضللة</t>
  </si>
  <si>
    <t>تقديم حوافز استثمارية للشركات التي تتبنى ممارسات بيئية مستدامة</t>
  </si>
  <si>
    <t>تحسين أدوات الرقابة على الممارسات الاحتكارية لضمان منافسة عادلة بين الشركات</t>
  </si>
  <si>
    <t>عدد التشريعات واللوائح المعدلة لدعم المنافسة البيئية</t>
  </si>
  <si>
    <t>عدد الشكاوى المتعلقة بالممارسات الاحتكارية في القطاعات البيئية</t>
  </si>
  <si>
    <t>عدد المناقصات الحكومية التي تدمج معايير المنافسة المستدامة</t>
  </si>
  <si>
    <t>عدد الحوافز الاستثمارية  التي تلقتها الشركات التي تتبنى الممارسات البيئية المستدامة</t>
  </si>
  <si>
    <t>عدد ضبط الأسعار والاعلانات البيئية المضللة</t>
  </si>
  <si>
    <t>عدد الأدوات الرقابة التي ضمنت منافسة عادلة لشركات البيئية</t>
  </si>
  <si>
    <t>إطلاق برنامج العلامة البيئية الوطنية - (Ecolabel) تعزيز التميز في المنتجات المستدامة</t>
  </si>
  <si>
    <t>تطوير معايير واضحة لمنح العلامة البيئية الوطنية (Ecolabel) للمنتجات التي تلتزم بالمعايير البيئية المحددة</t>
  </si>
  <si>
    <t>تنظيم عمليات التقييم والتحقق من التزام المنتجات بالمعايير المطلوبة</t>
  </si>
  <si>
    <t>الترويج لاستخدام العلامة البيئية عبر حملات توعوية تستهدف المستهلكين والشركات</t>
  </si>
  <si>
    <t>توفير قائمة إلكترونية بالمنتجات الحاصلة على العلامة البيئية الوطنية</t>
  </si>
  <si>
    <t>تقديم حوافز للشركات التي تسعى للحصول على العلامة، مثل تخفيضات ضريبية أو دعم مالي</t>
  </si>
  <si>
    <t>عدد المنتجات التي حصلت على العلامة البيئية الوطنية</t>
  </si>
  <si>
    <t>مستوى رضا المستهلكين عن المنتجات الحاصلة على العلامة</t>
  </si>
  <si>
    <t>نسبة نمو الشركات التي تسعى للحصول على العلامة</t>
  </si>
  <si>
    <t xml:space="preserve">عدد المنتجات التي التزمت بالمعايير البيئية </t>
  </si>
  <si>
    <t>عدد المنتجات الحاصلة على العلامة البيئية الوطنية والسمجلة في القائمة الالكترونية</t>
  </si>
  <si>
    <t>نسبة الموردين المعتمدين بينيا</t>
  </si>
  <si>
    <t>حجم الصادرات البيئية ونسبة مساهمتها في الاقتصاد الوطني</t>
  </si>
  <si>
    <t>٥ نسبة الشركات المستوردة التي تبنت سياسات بيئية مستدامة</t>
  </si>
  <si>
    <t>نسبة الإنجاز في سياسية تضمن توافق المنتجات المستوردة مع المعايير البيئية الوطنية والدولية</t>
  </si>
  <si>
    <t>التدخل السياساتي 1:تطوير سياسات وإجراءات جديدة لضمان توافق المنتجات المستوردة مع المعايير البيئية الوطنية والدولية</t>
  </si>
  <si>
    <t>التدخل السياساتي 2:العمل على تعزيز التعاون مع المنظمات الإقليمية والدولية لتطبيق أفضل الممارسات في التجارة البيئية المستدامة.</t>
  </si>
  <si>
    <t>نتيجة 2 : استيراد وتصدير المنتجات المستدامة وفق المعايير البيئية معززة</t>
  </si>
  <si>
    <t>نتيجة 3 : تحسين إجراءات تسجيل الشركات البيئية</t>
  </si>
  <si>
    <t>التدخل السياساتي 1:تطوير نظام تصنيف خاص بالشركات البيئية لتسهيل إجراءات التسجيل والترخيص</t>
  </si>
  <si>
    <t>التدخل السياساتي 2:تبسيط الإجراءات الإدارية واعتماد آليات رقمية لتسجيل الشركات المستدامة</t>
  </si>
  <si>
    <t>التدخل السياساتي3:تعزيز التكامل بين الجهات التنظيمية لتسهيل تسجيل الشركات وفق المعايير البيئية</t>
  </si>
  <si>
    <t>التدخل السياساتي 1:تعديل اللوائح التنظيمية لضمان تكافؤ الفرص في الأسواق البيئية</t>
  </si>
  <si>
    <t>التدخل السياساتي 2:تعزيز الشفافية في السوق البيئي لضمان مشاركة عادلة بين الشركات الصغيرة والناشئة</t>
  </si>
  <si>
    <t>التدخل السياساتي3:إدخال آليات لمكافحة التلاعب بالأسعار والإعلانات البيئية المضللة</t>
  </si>
  <si>
    <t>التدخل السياساتي4:تحسين أدوات الرقابة على الممارسات الاحتكارية لضمان منافسة عادلة بين الشركات</t>
  </si>
  <si>
    <t>التدخل السياساتي4:إطلاق منصة إلكترونية موحدة تتيح للشركات البيئية تسجيل وتحديث بياناتها بسهولة</t>
  </si>
  <si>
    <t xml:space="preserve">النتيجة 2- تحفيز البحث والتطوير في التقنيات البيئية وتعزيز تنافسية الابتكارات الخضراء </t>
  </si>
  <si>
    <t>التدخل السياساتي 1:رفع الوعي حول الملكية الفكرية في مجال البيئة وحمايتها</t>
  </si>
  <si>
    <t>النتيجة 3- استيراد وتصدير المنتجات المستدامة وفق المعايير البيئية معززة</t>
  </si>
  <si>
    <t>التدخل السياساتي 1: دعم الصادرات البيئية من خلال تقديم حوافز وتسهيلات لوجستية للشركات الملتزمة بالمعايير البيئية</t>
  </si>
  <si>
    <t>التدخل السياساتي 1: تعزيز الشراكات بين القطاعين العام والخاص لدعم بيئة ريادة الأعمال الخضراء</t>
  </si>
  <si>
    <t>النتيجة 4-  تحسين إجراءات تسجيل الشركات البيئية</t>
  </si>
  <si>
    <t>النتيجة 5-  تعزيز ثقة المستهلكين في المنتجات البيئية</t>
  </si>
  <si>
    <t>التدخل السياساتي 1: تشديد الرقابة على الادعاءات البيئية للمنتجات للحد من التضليل والتلاعب بالمستهلكين</t>
  </si>
  <si>
    <t>التدخل السياساتي 2:إطلاق قاعدة بيانات رقمية للمستهلكين تحتوي على قائمة المنتجات البيئية المعتمدة</t>
  </si>
  <si>
    <t>التدخل السياساتي 3:تعزيز حملات التوعية للمستهلكين حول أهمية اختيار المنتجات المستدامة وفهم العلامات البيئية الصحيحة</t>
  </si>
  <si>
    <t>التدخل السياساتي 4:تطوير آليات للإبلاغ عن الادعاءات البيئية المضللة والتعامل معها بفعالية من قبل الجهات المختصة</t>
  </si>
  <si>
    <t>النتيجة 6- إطلاق برنامج العلامة البيئية الوطنية - (Ecolabel) تعزيز التميز في المنتجات المستدامة</t>
  </si>
  <si>
    <t>التدخل السياساتي 1:الترويج لاستخدام العلامة البيئية عبر حملات توعوية تستهدف المستهلكين والشركات</t>
  </si>
  <si>
    <t>التدخل السياساتي 2:توفير قائمة إلكترونية بالمنتجات الحاصلة على العلامة البيئية الوطنية</t>
  </si>
  <si>
    <t>التدخل السياساتي 1- تقديم حوافز مالية وضريبية للشركات البيئية الناشئة لدعم استدامتها ونموها</t>
  </si>
  <si>
    <t>النتيجة 2-  تحسين إجراءات تسجيل الشركات البيئية</t>
  </si>
  <si>
    <t>النتيجة 3-  تعزيز ثقة المستهلكين في المنتجات البيئية</t>
  </si>
  <si>
    <t>التدخل السياساتي 1-تحفيز الشركات المنتجة والمستوردة لاعتماد الممارسات البيئية السليمة من خلال تقديم حوافز وتشجيع الابتكار في تطوير المنتجات المستدامة</t>
  </si>
  <si>
    <t>النتيجة 4-  تعزيز بيئة تنافسية عادلة في الاقتصاد الأخضر</t>
  </si>
  <si>
    <t>التدخل السياساتي 1-فرض معايير المنافسة المستدامة في المشتريات الحكومية</t>
  </si>
  <si>
    <t>التدخل السياساتي 2-تقديم حوافز استثمارية للشركات التي تتبنى ممارسات بيئية مستدامة</t>
  </si>
  <si>
    <t>النتيجة 5- -إطلاق برنامج العلامة البيئية الوطنية - (Ecolabel) تعزيز التميز في المنتجات المستدامة</t>
  </si>
  <si>
    <t>التدخل السياساتي 1-تقديم حوافز للشركات التي تسعى للحصول على العلامة، مثل تخفيضات ضريبية أو دعم مالي</t>
  </si>
  <si>
    <t>النتيجة 1-استيراد وتصدير المنتجات المستدامة وفق المعايير البيئية معززة</t>
  </si>
  <si>
    <t>التدخل السياساتي 1:تحفيز الموردين لاعتماد المعايير البيئية في سلسلة التوريد، بما يشمل التوريد المستدام وتقليل البصمة الكربونية للمنتجات المستوردة</t>
  </si>
  <si>
    <t>التدخل السياساتي 2:إدخال آليات تقييم بيئي جديدة للموردين والتجار لضمان التزامهم بمعايير البيئة والاستدامة</t>
  </si>
  <si>
    <t>النتيجة 2-تعزيز ثقة المستهلكين في المنتجات البيئية</t>
  </si>
  <si>
    <t>التدخل السياساتي 1:التنسيق مع الجهات المختصة لاعتماد معايير بيئية واضحة للمنتجات لضمان جودتها وسلامتها.</t>
  </si>
  <si>
    <t>التدخل السياساتي 2:توسيع نطاق الفحوصات المخبرية للمنتجات البيئية لضمان مطابقتها للمعايير المعتمدة</t>
  </si>
  <si>
    <t>النتيجة 3-إطلاق برنامج العلامة البيئية الوطنية - (Ecolabel) تعزيز التميز في المنتجات المستدامة</t>
  </si>
  <si>
    <t>التدخل السياساتي 1:تطوير معايير واضحة لمنح العلامة البيئية الوطنية (Ecolabel) للمنتجات التي تلتزم بالمعايير البيئية المحددة</t>
  </si>
  <si>
    <t>التدخل السياساتي 2:تنظيم عمليات التقييم والتحقق من التزام المنتجات بالمعايير المطلوبة</t>
  </si>
  <si>
    <t xml:space="preserve"> مساحات الأراضي المستغلة للزراعة العضوية </t>
  </si>
  <si>
    <t>نتيجة 4 : تعزيز بيئة تنافسية عادلة في الاقتصاد الأخضر</t>
  </si>
  <si>
    <t>النتيجة 1-إدارة الملكية الفكرية البيئية معززة</t>
  </si>
  <si>
    <t>التدخل السياساتي 2:  دعم مشاريع البحث والتطوير في التقنيات البيئية من خلال شراكات بين القطاعين العام والخاص</t>
  </si>
  <si>
    <t>التدخل السياساتي 2: تطوير برامج توعية لرواد الأعمال حول أهمية تسجيل الشركات البيئية والاستفادة من المزايا المقدمة</t>
  </si>
  <si>
    <t>كمية المياه المعالجة الصالحة لاعادة الاستخدام  (مليون متر مكعب م.م.م)</t>
  </si>
  <si>
    <t xml:space="preserve">كمية المياه المنزلية المتاحة في الصنابير (حصة الفرد من مياه الشرب لتر/ فرد/ يوم) </t>
  </si>
  <si>
    <t>نسبة كمية المياه غير المحاسب عليه</t>
  </si>
  <si>
    <t>النســبة المئويــة للمنــازل الموصولــة بشــبكات الصــرف الصحــي</t>
  </si>
  <si>
    <t>النسبة المئوية للمياه المعالجة من المياه العادمة المنتجة  الكلية</t>
  </si>
  <si>
    <t>عددالمسارات/ المهرجانات الذين يرتادون مواقع السياحة البيئية</t>
  </si>
  <si>
    <t>المخرجات الرئيسية من تدخلات جهة المسؤولية الرئيسية: البعد البيئي في مبادرات دعم الحماية الاجتماعية (المشاريع الصغيرة، مشاريع التمكين الاقتصادي، مشاريع التخرج من الفقر) مضمن
المخرجات الرئيسية من تدخلات جهة المسؤولية المساندة: مستويات المعرفه البيئية لدى قطاع الحماية الاجتماعيه في ازدياد</t>
  </si>
  <si>
    <t>المخرجات الرئيسية من تدخلات جهة المسؤولية الرئيسية: البعد البيئي في الأنشطة والفعاليات والمناسيات التي تنفذها وتحييها الوزاره  الوزاره خاصه في يوم الطفل، يوم المسن، يوم ذوي الاحتياجات الخاصه، يوم المرأه مضمن
المخرجات الرئيسية من تدخلات جهة المسؤولية المساندة: مستويات المعرفه البيئية لدى المجتمع في ازدياد</t>
  </si>
  <si>
    <t>المخرجات الرئيسية من تدخلات جهة المسؤولية الرئيسية: البعد البيئي في المهام التي تنفذها الوزاره خاصه في معايير اعتماد مقدمي الخدمات الاجتماعية مضمن
المخرجات الرئيسية من تدخلات جهة المسؤولية المساندة: مستويات المعرفه البيئية لدى المجتمع في ازدياد</t>
  </si>
  <si>
    <t>المخرجات الرئيسية من تدخلات جهة المسؤولية الرئيسية: بناء قدرات العاملين في قطاع الحمايه الاجتماعيه  لتضمين البعد البيئي في انشطتهم 
المخرجات الرئيسية من تدخلات جهة المسؤولية المساندة:  العاملين في قطاع الحماية الاجتماعيه مدربين لتضمين البعد البيئي في انشطتهم</t>
  </si>
  <si>
    <t>المخرجات الرئيسية من تدخلات جهة المسؤولية الرئيسية: تضمين البعد البيئي في المناهج التعليمية للمرافق التي تديرها وتشرف عليها الوزارة 
المخرجات الرئيسية من تدخلات جهة المسؤولية المساندة:  رفع الوعي البيئي</t>
  </si>
  <si>
    <t>المخرجات الرئيسية من تدخلات جهة المسؤولية الرئيسية: الصناعات الحاصلة على شهادات معتمدة خضراء / بيئية (بما فيها أيزو 14001) بازدياد
المخرجات الرئيسية من تدخلات جهة المسؤولية المساندة: الصناعات الحاصلة على شهادات معتمدة خضراء / بيئية (بما فيها أيزو 14001) بازدياد</t>
  </si>
  <si>
    <t>المخرجات الرئيسية من تدخلات جهة المسؤولية الرئيسية: تعليمات انشاء أبراج البث الخلوي بحسب المعايير البيئية المعتمدة
المخرجات الرئيسية من تدخلات جهة المسؤولية المساندة: التوافق على التعليمات الصادرة من وزارة الاتصالات والاقتصاد الرقمي</t>
  </si>
  <si>
    <t>المخرجات الرئيسية من تدخلات جهة المسؤولية الرئيسية:
المخرجات الرئيسية من تدخلات جهة المسؤولية المساندة:</t>
  </si>
  <si>
    <t>المخرجات الرئيسية من تدخلات جهة المسؤولية الرئيسية:خطة لاعادة تدوير الركام واستخدامه في مشاريع إعادة الاعمار في المحافظات الجنوبية
المخرجات الرئيسية من تدخلات جهة المسؤولية المساندة: المساهمة في نشر مفهوم الإنتاج والاستهلاك المستدام</t>
  </si>
  <si>
    <t>المخرجات الرئيسية من تدخلات جهة المسؤولية الرئيسية: التصاميم للمشاريع حكومية تم دراسة تقييم الأثر البيئي لهم
المخرجات الرئيسية من تدخلات جهة المسؤولية المساندة:مشاريع حكومية تراعي القضايا البيئية وتحقق التوازن بين التنمية وحماية البيئة</t>
  </si>
  <si>
    <t xml:space="preserve">المخرجات الرئيسية من تدخلات جهة المسؤولية الرئيسية: عدد من الاتفاقيات البيئية موقعة والتي اصبحت فلسطين عضواً فيها  (اتفاقية آرهوس/غيرها)
المخرجات الرئيسية من تدخلات جهة المسؤولية المساندة: عدد من الاتفاقيات البيئية موقعة والتي اصبحت فلسطين عضواً فيها </t>
  </si>
  <si>
    <t>المخرجات الرئيسية من تدخلات جهة المسؤولية الرئيسية: عدد  من المبادرات والمشاريع الريادية النسوية التي تتضمن البعد البيئي، النساء الاكثر قدرة على تحديد احتياجاتهن من خلال اعادة الاستخدام لهذه المواد بعد اعادة تصنيعها وكذلك الاكثر قدرة على اقناع النساء الاخريات بشراء هذه المنتجات  وفي هذا الامر تتحق اكثر من غاية: الاول:  تمكين النساء اقتصاديا من خلال  انشاء مشاريع مدرة للدخل ومستدامة، الثاني: زيادة الوعي البيئي لديهن ولدى النساء في المجتمع عموما وانعكاس ذلك على ممارساتهن الحياتية،  الثالث: الاستغلال الامثل للموارد يما يقلل الهدر ويساعد على الادخار والتوفير.   
المخرجات الرئيسية من تدخلات جهة المسؤولية المساندة: عدد من المبادرات والمشاريع الريادية النسوية التي تتضمن البعد البيئي</t>
  </si>
  <si>
    <t xml:space="preserve">المخرجات الرئيسية من تدخلات جهة المسؤولية الرئيسية: انجاز دراسة علميه لمدى تأثر النساء بالتلوث البيئي في البيئة المحيطة سواء افي المنزل وفي العمل ( الصرف الصحي، تلوث المياه،  استخدام مواد التنظيف ، التعامل مع المبيدات الحشرية، التلوث في بيئة العمل خاصة في المصانع التي لا تلتزم بالمعايير الصحية) ومدى وعيهن لمخاطر التلوث وكيف يمكن تجنبه. من المتوقع الخروج بسياسات لحماية النساء من آثار التلوث من خلال تحديد المناطق والجهات التي لديها حاجة ملحة لاجراء تدخلات مباشرة واتخاذ سياسات مباشرة بشانها.
المخرجات الرئيسية من تدخلات جهة المسؤولية المساندة: انجاز دراسة علميه لمدى تأثر النساء بالتلوث البيئي في البيئة المحيطة والتي سوف توصي بسياسات لحماية النساء من آثار التلوث. </t>
  </si>
  <si>
    <t>المخرجات الرئيسية من تدخلات جهة المسؤولية الرئيسية: بناء قدرات الائِمَّةٌ والواعظين والمرشدين لتضمين البعد البيئي في انشطتهم 
المخرجات الرئيسية من تدخلات جهة المسؤولية المساندة: الائِمَّةٌ والواعظون والمرشدون مدربين لتضمين البعد البيئي في انشطتهم</t>
  </si>
  <si>
    <t>المخرجات الرئيسية من تدخلات جهة المسؤولية الرئيسية: مساق في البيئة مضاف الى المناهج الدراسية في المدارس الشرعيه والكليات الشرعيه 
المخرجات الرئيسية من تدخلات جهة المسؤولية المساندة: رفع الوعي البيئي لطلبة المدارس الشرعيه والكليات الشرعيه</t>
  </si>
  <si>
    <t>المخرجات الرئيسية من تدخلات جهة المسؤولية الرئيسية: الأنشطة والاعمال التطوعيه والفعاليات الدينيه تشمل حماية البيئة
المخرجات الرئيسية من تدخلات جهة المسؤولية المساندة: مستويات المعرفه البيئية لدى المجتمع في ازدياد</t>
  </si>
  <si>
    <t xml:space="preserve">المخرجات الرئيسية من تدخلات جهة المسؤولية الرئيسية: الشبكة الوطنية للمحميات الطبيعية في المخطط الوطني المكاني محملة على الجيومولج بعد المصادقة من مجلس الوزراء، مخطط الحماية للمصادر الطبيعية
المخرجات الرئيسية من تدخلات جهة المسؤولية المساندة: الشبكة الوطنية للمحميات الطبيعية في المخطط الوطني المكاني محملة على الجيومولج  </t>
  </si>
  <si>
    <t>التدخل السياساتي 1: تمكين المرأة من خلال المشاركة في الفعاليات والأنشطة البيئية المحلية والدولية والمتعلقة بالتغير المناخ</t>
  </si>
  <si>
    <t>التدخل السياساتي 2 : تطوير برامج بناء قدرات النساء الريفيات في مجال التكيف مع التغير المناخي</t>
  </si>
  <si>
    <t xml:space="preserve">تضمين البيئية في سياسات الشراء العام والعطاءات </t>
  </si>
  <si>
    <t>سياسات الشراء العام يتضمن مفهوم الاستدامة البيئية (نسبة التقدم في تضمين ذلك)</t>
  </si>
  <si>
    <t>تطوير البنية التحتية لمرافق  و المشاريع التابعه لوزارة الداخليه تتضمن البعد البيئي</t>
  </si>
  <si>
    <t>نسبة المشاريع التي طبقت تقنيات البيئة في المرافق والمشاريع التابعه لوزارة الداخليه</t>
  </si>
  <si>
    <t>إدارة المواد الكيماوية الخطرة (علاقة تكاملية علاقة معززة )</t>
  </si>
  <si>
    <t>القدرات الخاصة بالتعامل مع حالات الطوارئ والكوارث البيئيه وتخفيف آثارها لحماية البيئه والمصادر الطبيعيه معززة</t>
  </si>
  <si>
    <t>نسبة الإنجاز في الإجراءات و نظام الكتروني منسق بين الجهتين ( الدفاع المدني ، وسلطة جودة البيئة )، يشمل أتمة المواد الخطرة</t>
  </si>
  <si>
    <t xml:space="preserve">نسبة الإنجاز في انشاء وثائق تتبع للتصدير والاستيراد للمواد الخطرة </t>
  </si>
  <si>
    <t>تفعيل آليات التنسيق والتعاون بين سلطة جودة البيئة وأجهزة وزارة الداخلية لضمان إنفاذ القوانين البيئية وتحسين الاستجابة للانتهاكات البيئية من خلال تبادل المعلومات والتدريب المشترك</t>
  </si>
  <si>
    <t>تعزيز آليات التكامل بين سلطة جودة البيئة والدفاع المدني لإدارة المواد الكيميائية الخطرة من خلال تطوير نظام إلكتروني مشترك وأتمتة عمليات التتبع والتصنيف والتعامل مع الحوادث المرتبطة بهذه المواد.</t>
  </si>
  <si>
    <t>النتيجة 1- التنسيق عملية نقل المواد الكيماوية والخطرة ، وعملية التصدير  والاستيراد ( علاقة تكاملية )</t>
  </si>
  <si>
    <t>النتيجة 1-الامكانيات المؤسساتية  و الكادر البشري مؤهلة للتعامل مع الجرائم البيئية</t>
  </si>
  <si>
    <t>التدخل السياساتي 1- تعزيز القدرات البشرية والمؤسسية في أجهزة وزارة الداخلية للتعامل مع الجرائم البيئية بفعالية من خلال التدريب، والتأهيل، وتوفير الأدوات اللازمة للرقابة البيئية.</t>
  </si>
  <si>
    <t>النتيجة 2-لعلاقة التعاونية والتنسيقة ما بين مفتشين سلطة جودة البيئة وأجهزة وزارة الداخلية في مجال الحفاظ على البيئية معززة ومفعلة</t>
  </si>
  <si>
    <t>التدخل السياساتي 1-تطوير البنية التحتية لمرافق  و المشاريع التابعه لوزارة الداخليه تتضمن البعد البيئي</t>
  </si>
  <si>
    <t>النتيجة2-إدارة المواد الكيماوية الخطرة (علاقة تكاملية علاقة معززة )</t>
  </si>
  <si>
    <t>التدخل السياساتي 1- تعزيز آليات التكامل بين سلطة جودة البيئة والدفاع المدني لإدارة المواد الكيميائية الخطرة من خلال تطوير نظام إلكتروني مشترك وأتمتة عمليات التتبع والتصنيف والتعامل مع الحوادث المرتبطة بهذه المواد.</t>
  </si>
  <si>
    <t>جهة</t>
  </si>
  <si>
    <t>التدخل السياساتي 2: تعميم الشبكة الوطنية للمحميات الطبيعية  في كافة القطاعات الاستراتيجية والسياساتية الوطنية خصوصا على المخطط المكاني التنموي الشامل</t>
  </si>
  <si>
    <t>المخرجات الرئيسية من تدخلات جهة المسؤولية الرئيسية : صدور نظام المواد الخطرة ، وصدور نظام تقييم البيئي وعمل تعليمات خاصة بالتنوع الحيوي ، وإعداد خطة عمل لإنجاز الأنظمة والتعليمات الأخرى</t>
  </si>
  <si>
    <t>المخرجات الرئيسية من تدخلات جهة المسؤولية الرئيسية : تطوير مركز للمعلومات البيئية يشمل بناء نظام متكامل لإدارة البيانات البيئية، وتوفير الأجهزة والمعدات اللازمة، وعقد شراكات مع المؤسسات ذات العلاقة. كما سيتم إصدار تقارير دورية عن حالة البيئة وفقاً للمعايير الدولية.</t>
  </si>
  <si>
    <r>
      <rPr>
        <sz val="11"/>
        <rFont val="Calibri"/>
        <family val="2"/>
        <scheme val="minor"/>
      </rPr>
      <t xml:space="preserve">المخرجات الرئيسة المتوقعة من تدخلات جهة المسؤولية الرئيسية : إعداد وتوثيق ملفات دقيقة حول الانتهاكات البيئية الإسرائيلية، وتقديمها للمجتمع الدولي بشكل منظم، بما يضمن تسليط الضوء على تأثير هذه الانتهاكات على البيئة الفلسطينية. و إعداد ملفات توثيقية مفصلة حول الانتهاكات البيئية الإسرائيلية وتقديمها للمجتمع الدولي.  </t>
    </r>
    <r>
      <rPr>
        <sz val="11"/>
        <color rgb="FFFF0000"/>
        <rFont val="Calibri"/>
        <family val="2"/>
        <scheme val="minor"/>
      </rPr>
      <t xml:space="preserve">                                                                                                                                    </t>
    </r>
  </si>
  <si>
    <t>المخرجات الرئيسية من تدخلات جهة المسؤولية الرئيسية :بناء قدرات موظفي سلطة جودة البيئة من خلال التدريب وتوفير الأجهزة والمعدات الضرورية، وزيادة عدد الكادر، وتعزيز أسطول الرقابة والتفتيش البيئي. كما يشمل تعزيز الطواقم الفنية المتخصصة في المواد الخطرة، وبناء قدرات التعامل مع الطوارئ والكوارث البيئية، وإنشاء جسم فني مختص في إدارة جودة الهواء.</t>
  </si>
  <si>
    <t xml:space="preserve">التدخل السياساتي 1: الحفاظ على التنوع الحيوي وحماية مواقع التراث الطبيعي </t>
  </si>
  <si>
    <t>إعداد استراتيجيات وسياسات وخطط متوسطة و طويلة المدى لخفض الانبعاثات Low emissions development pathways، ممكن لاستراتيجيات التنمية منخفضة الانبعاثات في قطاع الأراضيو إعطاء الأولوية لحماية النظم البيئية الغنية بالكربون ليس فقط للحد من الانبعاثات، وإنما أيضًا لحماية التنوع الحيوي وحماية سبل العيش المحلية للحد من الفقر في المناطق الريفية؛ ما سيؤدي إلى إنشاء أنظمة أكثر مقاومة للاحتباس الحراري و بناء مجتمعات قادرة على التكيف مع تغير المناخ.</t>
  </si>
  <si>
    <t>التدخل السياساتي 2: استكمال تشغيل نظام القياس والتقرير والتحقق  MRV للتخفيف من انبعاثات غازات الدفيئة من النشاطات المختلفة بما في ذلك استخدام المؤشرات لتتبع التقدم المحرز والنتائج المتحققة.</t>
  </si>
  <si>
    <t xml:space="preserve">التدخل السياساتي 3: بناء القدرات في مجال حصر انبعاثات غازات الدفيئه </t>
  </si>
  <si>
    <t xml:space="preserve">الحفاظ على التنوع الحيوي وحماية مواقع التراث الطبيعي </t>
  </si>
  <si>
    <t>تحديث تقرير المساهمات المحددة وطنياً و  إعداد  خطط عمل تنفيذية للمساهمات المحدده وطنيا لستة قطاعات وبما يشمل توصيات حول خلق البيئه الممكنه للتنفيذ</t>
  </si>
  <si>
    <t>خطط طوارئ للمحافظات محدثة   (نسبة التقدم في انجاز الخطط)</t>
  </si>
  <si>
    <t>عدد حالات الضبط البيئي من خلال جهاز الضابطة الجمركية بالتعاون مع سلطة جودة البيئة  (خفضت)</t>
  </si>
  <si>
    <t xml:space="preserve">بناء فريق خاص لادارة المواد الخطرة والمواد الكيمائية، مدعوم بكافة الأدوات اللازمة </t>
  </si>
  <si>
    <t>وجود نظام وطني لادارة المواد الخطرة والمواد الكيميائية</t>
  </si>
  <si>
    <t>70%0</t>
  </si>
  <si>
    <t>قيد الإجراءات لإصدار العلامة للاعتماد الوطني</t>
  </si>
  <si>
    <t xml:space="preserve">التدخل السياساتي 1- تفعيل آليات التنسيق والتعاون بين سلطة جودة البيئة وأجهزة وزارة الداخلية لضمان إنفاذ القوانين البيئية وتحسين الاستجابة للانتهاكات البيئية من خلال تبادل المعلومات </t>
  </si>
  <si>
    <t>التدخل السياساتي 1- تحسين إجراءات تنظيم وتتبع عمليات نقل واستيراد وتصدير المواد وإتلاف المواد الكيميائية الخطرة من خلال النظام المتبع، إنشاء آليات رقابة فعالة، وتطوير فرق متخصصة مجهزة بكافة الأدوات اللازمة لضمان الامتثال للمعايير البيئية والأمنية.</t>
  </si>
  <si>
    <t xml:space="preserve">المرافق والمنشآت في وزارة الداخلية تتبنى البعد البيئي </t>
  </si>
  <si>
    <t>الامكانيات المؤسساتية  و الكادر البشري مؤهلة للتعامل مع القضايا البيئية</t>
  </si>
  <si>
    <t>تعزيز القدرات البشرية والمؤسسية في أجهزة وزارة الداخلية للتعامل مع القضايا البيئية بفعالية من خلال التدريب، والتأهيل، وتوفير الأدوات اللازمة للرقابة البيئية.</t>
  </si>
  <si>
    <t>عدد الكادر البشري المؤهل للتعامل مع القضايا البيئية</t>
  </si>
  <si>
    <t xml:space="preserve">عدد كوادر البشري التي تلقت تدريب على دليل إرشادي للأمن البيئي لقوى الأمن الفلسطيني </t>
  </si>
  <si>
    <t>تحسين إجراءات تنظيم وتتبع عمليات نقل واستيراد وتصدير وتخزين واتلاف المواد الخطرة و المواد  الكيميائية  حسب النظام المتبع، إنشاء آليات رقابة فعالة، وتطوير فرق متخصصة مجهزة بكافة الأدوات اللازمة لضمان الامتثال للمعايير البيئية والأمنية.</t>
  </si>
  <si>
    <t>نسبة الإنجاز في تقييم وإعادة مسح طبقة تنوع الحيوي</t>
  </si>
  <si>
    <r>
      <t xml:space="preserve">عدد </t>
    </r>
    <r>
      <rPr>
        <sz val="11"/>
        <color theme="1"/>
        <rFont val="Calibri "/>
      </rPr>
      <t>القوائم</t>
    </r>
    <r>
      <rPr>
        <sz val="11"/>
        <color rgb="FF000000"/>
        <rFont val="Calibri "/>
      </rPr>
      <t xml:space="preserve"> التي تم اعدادها وإقرارها</t>
    </r>
  </si>
  <si>
    <t>سلطة جودة البيئة بالتعاون مع وزارة الزراعة و وزارة الحكم المحلي ووزارة السياحة والاثار والمؤسسات الاهلية المختصة والمراكز البحثية</t>
  </si>
  <si>
    <t>تعتبر الدول الأطراف في اتفاقية الأمم المتحدة الإطارية الخاصة في تغير المناخ مُلزَمة بتقديم معلومات لمؤتمر الأطراف عما قامت أو ستقوم به من أعمال لتنفيذ الاتفاقية. ويمثل نظام القياس والإبلاغ والتحقق جانبا ً أساسياً من جوانب تنفيذ الاتفاقية، حيث يتيح للدول الأطراف في الاتفاقية إعلام بعضها البعض بالإنجاز على المستوى الوطني ويتم من خلاله تقييم تنفيذ الدول الأطراف للاتفاقية. الهدف من استكمال  انشاء نظام القياس والإبلاغ والتحقق في دولة فلسطين هو تنفيذ مبادئ الاتفاقية كغيرها من دول الأطراف عن طريق جرد ورصد غازات الاحتباس الحراري وتوثيق الدعم المتلقي من صناديق تغير المناخ الدولية على شكل اجراءات ومشاريع على أرض الواقع في فلسطين تعمل على التخفيف من الانبعاثات وتسهيل عملية تحديث وتقديم التقارير الوطنية كل سنتين حسب متطلبات الاتفاقية الاطارية من أجل زيادة الشفافية حول مشاريع التخفيف المدعومة دولياً. بحيث تقوم الجهات ذات العلاقة بتزويد النظام بالبيانات المطلوبة منهم والتأكد من تحديث هذه البيانات في الوقت المناسب.الوزارات ذات العلاقة التي تم اشراكها وتوقيع مذكرات تفاهم بينهم هم 7 وزرات:الجهاز المركزي للاحصاء الفلسطيني، وزارة الزراعة، وزارة وزارة الحكم المحلي، سلطة الطاقة، سلطة المياه، وزارة الاتصالات الاقتصاد الرقمي، وزارة النقل والمواصلات.</t>
  </si>
  <si>
    <t>تطوير خطة عمل واستراتيجية متكاملة لإدارة فاعلة وآمنة بيئياً لإدارة الكيماويات والمواد الخطرة وهذا يشمل: لقد تم اعداد مسودة لنظام ادارة الكيماويات والمواد الخطره وتعليماتها والقوائم المقيدة والمحظوره، لذا من الضروري استكمال ومراجعه وتحديث النظام بالتعاون بين مؤسسات القطاعين العام والخاص من أجل اعتماده من قبل مجلس الوزراء، اصدار دليل يوضح إجراءات ترخيص وتداول الكيماويات والمواد خطرة، زيادة التنسيق والتعاون مع الجهات ذات لعلاقة في هذا المجال مثل وزارة الاقتصاد والضابطة الجمركية، الزراعة، الجمارك وغيرها للسيطرة والتحكم بحركة المواد الكيماوية داخل الأراضي الفلسطينية. تحديد المسؤوليات والصلاحيات لكل جهة لها علاقة بالكيماويات والمواد الخطرة وخصوصا استيراد المواد الخطرة، إنشاء نظام الكتروني محوسب لإدارة الكيماويات والمواد الخطرة مع الجهات ذات العلاقة بالمواد الخطرة، تشكيل لجنة وطنية يتم اعتمادها من مجلس الوزراء لإدارة الكيماويات  المواد والنفايات الخطرة من الجهات ذات العلاقه حسب نظام إدارة المواد الكيماوية، تطوير برامج تعليم وتدريب لتعزيـز القـدرات الفنيـة والإداريـة للجهات الحكومية المختصة وخاصة العاملين في مجال إدارة  الكيماويات المواد الخطرة، عمل برامج تفتيش ومراقبة دورية من قبل الجهات الحكومية ذات العلاقة على المنشآت الصناعية لمتابعة طرق التعامل مع  الكيماويات و المواد الخطرة من قبل تلك المنشآت وتقييم مدى الالتزام بالمعايير والاجراءات الفنية المطلوبة في ذلك المجال، عمل دورات تدريب متخصصة الاصحاب المنشآت والعاملين في هذا القطاع في مجال إدارة المواد الخطرة، التعاون مع مؤسسة المواصفات والمقاييس لاعتماد مزيد من التعليمات الفنية والمواصفات البيئية الخاصة بالمنتوجات المستوردة، وإجراءات النقل والتخزين  للمواد الخطرة وغيرها، عمل برامج تثقيفية من أجل زيادة الـوعي بشأن المواد الخطرة وآثارها على البيئة ووزارة الصحةالعامة وكيفية التعامل معها وإدارتها لدى المجتمع المحلي، إيجاد سجلات خاصة بكميات وأنواع المواد الخطرة والنفايات الخطرة وطرق التخلص منها في المنشآت الصناعية والقطاعات الأخرى. انشاء برنامج تتتبع للمواد الخطرة من الاستيراد والتخزين التصنيع والتخلص من النفايات. تعزيز الطواقم الفنية التي تتعامل مع هذه المواد من حيث العدد، والإمكانيات، والقدرات. تزويد المؤسسات الحكومية أجهزة وأدوات لفحص تركيبة وتركيز هذه المواد عند الحاجة. تطوير وتفعيل الإطار القانوي الناظم لإدارة متكاملة للمواد الخطرة.تشكيل لجنة فنية لإدارة المواد والنفايات الخطرة، توثيق وضبط كافي لنوعية وكمية واماكن استخدام وتأثيرات المواد الكيماوية المتاحة للاستخدام المنزلي أو الزراعي او الصناعي أو الصحي.</t>
  </si>
  <si>
    <t xml:space="preserve">تعمل اتفاقية ستوكهولم على حماية وزارة الصحةالبشرية والبيئة من الملوثات العضوية الثابتة من خلال مجموعة من التدابير الرامية إلى الحد من إطلاقها وفي نهاية الأمر القضاء عليها، والتدابير هي اعداد تقرير وطني كل اربع سنوات لجرد الملوثات العضويه الثابته، اعداد خطة وطنيه لادارة تلك الملوثات (National Implementation Plan) </t>
  </si>
  <si>
    <t>سلطة جودة البيئة مع وزارة الزراعة و وزارة وزارة الصحةووزارة لداخلية ووزارة لاقتصاد</t>
  </si>
  <si>
    <t>سلطة جودة البيئة مع وزارة الزراعة و وزارة وزارة الصحةووزارة الاقتصاد ووزارة وزارة وزارة الداخلية ووزارة التربية والتعليم</t>
  </si>
  <si>
    <t xml:space="preserve">المخرجات الرئيسيه من تدخلات جهة المسؤولية الرئيسية: إنجاز نظام حديث وفعال للمراقبه والتفتيش يرتبط بمركز المعلومات البيئية، توحيد النماذج بين المكاتب الفرعيه واتمتها وتدريب العاملين عليها، زيادة عدد الكادر وتزويدهم بالاجهزة والمعدات، تجهيز عمل المتختبر البيئي وتفعيله، ألمنشآت الصناعية مراقبه في مدى التزامها بالمعايير والاجراءات الفنية المطلوبة في تعاملها مع المواد الخطرة  والمواد الكيماويه، إنجاز نظام قوي للرقابة والتفتيش البيئي على عمليات ادارة النفايات الصلبة والنفايات الخطرة .                                                                                                                 </t>
  </si>
  <si>
    <t xml:space="preserve">المخرجات الرئيسيه من تدخلات جهة المسؤولية الرئيسية: إنجاز نظام حديث وفعال مؤتمت للموافقات البيئيه والتصاريح الكيمائية، الكادر من ذوي العلاقه مدرب لاستخدام ذلك النظام                                                                                                      </t>
  </si>
  <si>
    <t xml:space="preserve">جهة المسؤولية الرئيسية: سلطة جودة البيئة   جهة المساندة: وزارة الصناعة ، الصحة، زراعة ، وزارة الحكم المحلي ، العدل ، الاقتصاد الوطني
</t>
  </si>
  <si>
    <t>المخرجات الرئيسيه من تدخلات جهة المسؤولية الرئيسية:نظام جاهز لادارة الكيماويات والمواد الخطره وتعليماتها وقوائم المواد المقيدة والمحظوره واعتمادها من مجلس الوزراء</t>
  </si>
  <si>
    <t>المخرجات الرئيسيه من تدخلات جهة المسؤولية الرئيسية: لجنة وطنية معتمدة من مجلس الوزراء لإدارة  الكيماويات والمواد والنفايات الخطرة، سجلات خاصة معدة بكميات وأنواع الكيماويات والمواد الخطرة والنفايات الخطرة وطرق التخلص منها في المنشآت الصناعية والقطاعات الأخرى، انجاز نظام الكتروني محوسب لإدارة الكيماويات والمواد الخطرة، دليل يوضح إجراءات ترخيص وتداول الكيماويات والمواد الخطرة</t>
  </si>
  <si>
    <t xml:space="preserve">المخرجات الرئيسيه من تدخلات جهة المسؤولية الرئيسية: الالتزام باحكام اتفاقية بازل للتحكم في حركة النفايات الخطرة والتخلص منها، تشمل مخرجات الالتزام: تأسيس قاعدة بيانات شامله للنفايات الخطره تتضمن انواعها ومعلومات عن القطاعات التي تولد تلك النفايات وطرق ادارتها وتسجيل كمياتها، اعداد نظام لجمع ونقل والتخلص من النفايات الخطره بحيث يتم فصل النفايات الخطره عن غيرها من النفايات والعمل على انشاء مكبات خاصة ومجهزه لتلك النفايات، اعداد خطط وطنية وادله ارشاديه للتعامل مع حوادث المواد الخطرة ونفاياتها وتسرب منتجات النفط، تعزيز نظام الرقابه والتفتيش البيئي على ادارة النفايات الخطرة على المنشأت الصناعيه، توفير الأماكن المناسبة للتخزين المؤقت للنفايات الخطرة والمواد المضبوطة من قبل الجهات ذات العلاقة لحين التخلص منها، انشاء نظام الكتروني لادارة النفايات الخطره (منصه الكترونيه)   </t>
  </si>
  <si>
    <t>جهة المسؤولية الرئيسية: سلطة جودة البيئة   جهة المساندة: وزارة الصناعة ، الصحة، زراعة ، وزارة الحكم المحلي ، العدل ، الاقتصاد الوطني</t>
  </si>
  <si>
    <t xml:space="preserve">المخرجات الرئيسيه من تدخلات جهة المسؤولية الرئيسية: التعليمات الخاصه والقوائم الخاصه بنظام ادارة النفايات الخطرة رقم 6 لسنة 2021 معتمده </t>
  </si>
  <si>
    <t>المخرجات الرئيسيه من تدخلات جهة المسؤولية الرئيسية: الوعي والقدرات الفنيه والاداريه للجهات الحكوميه المختصة بازدياد، الإمكانيات المطلوبه سواء لوجستيه او تقنيه وادله ارشاديه لادارة النفايات الخطره متوفره</t>
  </si>
  <si>
    <t xml:space="preserve">المخرجات الرئيسيه من تدخلات جهة المسؤولية الرئيسية: الالتزام باحكام اتفاقية ستوكهولم يشمل المخرجات: اعداد تقرير وطني كل اربع سنوات لجرد الملوثات العضويه الثابته، اعداد خطة وطنيه لادارة تلك الملوثات (National Implementation Plan) </t>
  </si>
  <si>
    <t>المخرجات الرئيسيه من تدخلات جهة المسؤولية الرئيسية: اقتراح حدائق جيولوجية وإعداد الدراسات اللازمة لها  وترشيحها لليونسكو، اعداد القوائم الحمراء للأنواع وإعداد الخطط اللازمة لحماية هذه الأنواع ،إعداد خطط إدارية للمناطق المحمية ،وإدماج المجتمعات المحلية في مناطق التنوع الحيوي</t>
  </si>
  <si>
    <t xml:space="preserve">المخرجات الرئيسيه من تدخلات جهة المسؤولية الرئيسية: ، ادماج الشبكة الوطنية للمحميات الطبيعية في المخطط الوطني المكاني ، تشجيع وتطوير السياحة البيئية المستدامة  </t>
  </si>
  <si>
    <t xml:space="preserve">المخرجات الرئيسيه من تدخلات جهة المسؤولية الرئيسية: انضمام فلسطين إلى هذه المعاهدات، تنفيذ الالتزامات المترتبة على الانضمام إلى هذه الاتفاقيات من اعداد استراتيجيات وطنية أو تقارير دورية أو خطط عمل تنفيذية </t>
  </si>
  <si>
    <t xml:space="preserve">المخرجات الرئيسيه من تدخلات جهة المسؤولية الرئيسية: وضع برامج توعية وحملات لرفع الوعي العام على أهمية التنوع الحيوي </t>
  </si>
  <si>
    <t>المخرجات الرئيسيه من تدخلات جهة المسؤولية الرئيسية: تطبيق الخطة العملية لمكافحة الأنواع الغريبة الغازية حسب الأولويات، رفع الوعي العام في كافة القطاعات حول الأنواع الغريبة الغازية وأثرها على التنوع الحيوي والقطاع الزراعي، العمل على تطبيق تقنيات مكافحة الأنواع الغريبة الغازية للأنواع ذات الأولوية القصوى بما يشمل التقنيات الحيوية (الكيميائية والفيزيائية)</t>
  </si>
  <si>
    <t xml:space="preserve">المخرجات الرئيسيه من تدخلات جهة المسؤولية الرئيسية: انشاء قاعدة بيانات للانواع المحورة جينيا ، انشاء نظام انذار وطني مبكر للانواع المحورة جينيا، انشاء نظام إدارة وسيطرة  على الأنواع المحورة جينيا، انشاء وحدة داخل سلطة جودة البيئة خاصة بالسلامة الاحيائية، رفع مستوى الوعي في الأنواع المحورة جينيا </t>
  </si>
  <si>
    <t>المخرجات الرئيسيه من تدخلات جهة المسؤولية الرئيسية: رفع مستوى القدرات المطلوبه لإعداد  مقترحات المشاريع التي تقدم للصناديق الدولية في مجال تغير المناخ من أجل تجنيد المزيد من التمويل اللازم لتنفيذ المشاريع وخصوصا ان العديد من الجهات المانحة اعتمدت مشاريع تغير المناخ ذات أولوية</t>
  </si>
  <si>
    <t>المخرجات الرئيسيه من تدخلات جهة المسؤولية الرئيسية:هيكلة الإدارة والحوكمة المناسبة لتعزيز العمل المناخي وللحصول على التمويل المناخي ، وانشاء صندوق البيئة وتغير المناخ</t>
  </si>
  <si>
    <t>المخرجات الرئيسيه من تدخلات جهة المسؤولية الرئيسية:إعداد واعتماد استراتيجية وطنية للتنمية منخفضة الانبعاثات (LEDS) تتضمن سياسات وإجراءات واضحة لتقليل انبعاثات غازات الدفيئة في القطاعات المختلفة، مع تحديد الأولويات الوطنية وفرص التمويل الدولي لدعم تنفيذ الاستراتيجية.</t>
  </si>
  <si>
    <t>المخرجات الرئيسيه من تدخلات جهة المسؤولية الرئيسية:تشغيل وتحديث نظام وطني متكامل للقياس والتقرير والتحقق (MRV) لرصد انبعاثات غازات الدفيئة في القطاعات المختلفة، مع تطوير آليات عمل دقيقة لجمع وتحليل البيانات، وإدخال مؤشرات قياس دقيقة وفقاً للمعايير الدولية لضمان موثوقية التقارير الدورية ، وبناء قدرات المؤسسات الشريكة في القطاعات المستهدفة .</t>
  </si>
  <si>
    <t>المخرجات الرئيسيه من تدخلات جهة المسؤولية الرئيسية: زيادة القدرات في مجال حصر انبعاثات غازات الدفيئه مع التركيز على امكانية رفع مستوى الدقة في تقدير الانبعاثات الى المستوى الثاني والثالث  Tier 2 and tier 3</t>
  </si>
  <si>
    <t>المخرجات الرئيسيه من تدخلات جهة المسؤولية الرئيسية: إعداد قانون بيئه عصري واقراره، تحديث الانظمه واللوائح بما يتلائم مع القانون الجديد ، تحديث التعليمات والاشتراطات الفنية اللازمة بما يتلائم مع القانون الجديد، تحديث القوائم وإقرارها</t>
  </si>
  <si>
    <t xml:space="preserve">المخرجات الرئيسيه من تدخلات جهة المسؤولية الرئيسية: المساهمه في ترويج وتشجيع قصص النجاح للمبادرات البيئيه، تنظيم جوائز لرفع الوعي البيئي مثل جائزة افضل صوره بيئيه...الخ.  
</t>
  </si>
  <si>
    <t>جدول 4 ملحق 1: التدخلات السياساتيه والمشاريع الرئيسيه لسلطة جودة البيئة منفردة (المسار الأول)</t>
  </si>
  <si>
    <t>تحليل ومراجعة النظام القائم والعمل على تطويره بالشكل الذي يؤدي الى القيام بالمهمات بشكل دوري واستيفاء المعلومات والبيانات والملاحظات اللازمة، وربط ذلك كله بمركز المعلومات البيئية، توحيد النماذج بين المكاتب الفرعيه واتمتها وتدريب العاملين عليها، زيادة عدد الكادر وتزويدهم بالاجهزة والمعدات، تجهيز عمل المتختبر البيئي وتفعيله، عمل برامج تفتيش ومراقبة دورية من قبل الجهات الحكومية ذات العلاقة على المنشآت الصناعية لمتابعة طرق التعامل مع المواد الخطرة  والمواد الكيماويه وتطبيق الاشتراطات البيئة لكافة المنشأت الصناعيه  وتقييم مدى الالتزام بالمعايير والاجراءات الفنية المطلوبة، تقوية نظام الرقابة والتفتيش البيئي على عمليات ادارة النفايات الصلبة والنفايات الخطرة ككل لا سيما عمليات المعالجة والتخلص</t>
  </si>
  <si>
    <t xml:space="preserve">جهة المسؤولية الرئيسية: سلطة جودة البيئة
</t>
  </si>
  <si>
    <t>جهة المسؤولية الرئيسية: سلطة جودة البيئة
جهة المساندة: وزارة الصناعة ، الصحة، زراعة ، وزارة الحكم المحلي ،مجلس القضاء الأعلى ، النيابة ، الاقتصاد الوطني ، وزارة العمل ،  وزارة الداخلية</t>
  </si>
  <si>
    <t>المخرجات الرئيسيه من تدخلات جهة المسؤولية الرئيسية: الطواقم الفنية في سلطة جودة البيئة التي تتعامل مع هذه المواد معززة من حيث العدد، والإمكانيات، والقدرات، برامج تفتيش ومراقبة دورية من قبل الجهات الحكومية ذات العلاقة على المنشآت الصناعية، برامج تعليم وتدريب لتعزيـز القـدرات الفنيـة والإداريـة للجهات الحكومية المختصة واصحاب المنشأت والعاملين في مجال إدارة الكيماويات  والمواد الخطرة</t>
  </si>
  <si>
    <t>التدخل السياساتي 2: اعتماد التعليمات الخاصه والقوائم الخاصه بنظام ادارة النفايات الخطرة رقم 6 لسنة 2021 من قبل الوزارات والهيئات الحكوميه الشريكه واعتماده من قبل رئيس سلطة جودة البيئة</t>
  </si>
  <si>
    <t>النتيجه 6- إدارة فاعلة وآمنة بيئياً وصحياً  للحفاظ على البيئة الهوائيه</t>
  </si>
  <si>
    <t>التدخل السياساتي 1: تعزيز قدرة سلطة جودة البيئة في إدارة جودة الهواء</t>
  </si>
  <si>
    <t xml:space="preserve">المخرجات الرئيسيه من تدخلات جهة المسؤولية الرئيسية: إنشاء دائره مختصه في سلطة جودة البيئة لإدارة جودة الهواء، استراتيجية للمساعدة في مواجهة تحديات جودة الهواء </t>
  </si>
  <si>
    <t>إنشاء دائره مختصه في سلطة جودة البيئة لإدارة جودة الهواء من حيث وضع الخطط والنظم الرقابية والاستراتيجيات، إنشاء محطات رصد هوائيه، تطوير استراتيجية للمساعدة في مواجهة تحديات جودة الهواء المحلية في فلسطين،  وضع مواصفات وتعليمات خاصة بجودة الهواء والتي ستسمح ببدء عمليات المراقبة المنهجية وفحوصات الامتثال، اصدار التعليمات والمقاييس والإجراءات لمنع استخدام الغازات التي تستنزف طبقة الأوزون رغم وجود نص في قانون البيئة حول ذلك</t>
  </si>
  <si>
    <t>المخرجات الرئيسيه من تدخلات جهة المسؤولية الرئيسية:الالتزام باحكام اتفاقية فينا وتعديلاتها لحماية طبقة الأوزون وبروتوكول مونتريال بشأن المواد المستنفذة لطبقة الأوزون وتعديلاته يشمل المخرجات التاليه:  جرد مصادر تلوث البيئة الهوائيه والخطوات اللازمة لمعالجتها وآلية السيطرة عليها، بناء قاعدة للبيانات مؤتمته</t>
  </si>
  <si>
    <t xml:space="preserve">تنفيذ جرد مصادر تلوث البيئة الهوائيه والخطوات اللازمة لمعالجتها وآلية السيطرة عليها ضمن فعالية وكفاءة لغايات تحسين جودة الهواء وبناء قاعدة للبيانات مؤتمته، تقييم الانبعاثات من المنشات الصناعية والحد منها وخاصة الملوثات العضوية الثابتة والملوثات الهيدروكربونية </t>
  </si>
  <si>
    <t>التدخل السياساتي 1: تحديث تقرير المساهمات المحددة وطنيا(NDC3)و إعداد  خطط عمل تنفيذية للمساهمات المحدده وطنيا لستة قطاعات وبما يشمل توصيات حول خلق البيئة الممكنه للتنفيذ</t>
  </si>
  <si>
    <t>المخرجات الرئيسيه من تدخلات جهة المسؤولية الرئيسية: خطط عمل تنفيذيه وتوصيات حول خلق البيئة الممكنه للتنفيذ للمساهمات المحددة وطنيا للقطاعات التاليه: وهي الساحل والحياة البحرية، الغذاء، النوع الاجتماعي، الصناعة، النظم الايكولوجية، السياحة</t>
  </si>
  <si>
    <t>النتيجه 2- فهم علمي أوسع لقضايا تتعلق بالبيئة في فلسطين</t>
  </si>
  <si>
    <t>التدخل السياساتي 1: إعداد خطة تنفيذية تشمل الجامعات ومؤسسات البحث العلمي لإعداد دراسات وابحاث تتعلق بالبيئة وتنفيذ تلك الأبحاث</t>
  </si>
  <si>
    <t>المخرجات الرئيسيه من تدخلات جهة المسؤولية الرئيسية: انجاز خطة تنفيذية لإعداد دراسات وابحاث تتعلق بالبيئة، إجراء تلك الأبحاث بناء على توصيات الدراسه أعلاه</t>
  </si>
  <si>
    <t xml:space="preserve">بناء قدرات موظفي سلطة جودة البيئة من خلال التدريب وتوفير الأجهزة والمعدات الضرورية وكذلك زيادة عدد الكادر في سلطة جودة البيئة، توفير وسائط النقل والحركة اللازمة لعمل الرقابة والتفتيش والرصد البيئي وكذلك الاجهزة والمعدات الداعمة للعمل الميداني، تعزيز اسطول الرقابة والتفتيش البيئي اللازمه للحفاظ على التنوع البيئي، جودة البيئة الهوائيه، تعزيز الطواقم الفنية التي تتعامل مع المواد الخطره من حيث العدد، والإمكانيات، والقدرات، بناء القدرات اللازمة للتعامل مع الطوارئ البيئية والكوارث البيئية وانعكاساتها، إنشاء جسم فني مختص في سلطة جودة البيئة للقيام بالمهام العملية في ادارة جودة الهواء
</t>
  </si>
  <si>
    <t>النتيجه 4 - مركز متطور للمعلومات البيئيه وتقارير  دوريه عن حالة البيئة منشوره</t>
  </si>
  <si>
    <t xml:space="preserve">جهة المسؤولية الرئيسية: سلطة جودة البيئة
جهة المساندة : وزارة الخارجية
</t>
  </si>
  <si>
    <t>التدخل السياساتي 1: تعزيز دور الاعلام في قضايا البيئة وخاصة الاعلام الرقمي</t>
  </si>
  <si>
    <t xml:space="preserve">سيكون هذا المشروع على شكل برنامج واسع يشمل العديد من التدخلات والأنشطة التي تضم: عقد دورات تدريبية في مجال الاعلام البيئي، والقيام بجولات اعلاميه وانتاج  برامج اعلاميه وانفوجرافيك وافلام وثائقيه تختص بالبيئة واحياء معظم المناسبات البيئيه </t>
  </si>
  <si>
    <t>سيكون هذا المشروع على شكل برنامج واسع يشمل العديد من التدخلات والأنشطة التي تضم:  نشرات توعية تعريف بالسياحة البيئية والمتنزهات الوطنية وسبل المحافظة عليها، رفع مستوى المعرفة والوعي المجتمعي للحفاظ على المياه، رفع مستوى المعرفة والوعي لتحسين المشهد الجمالي لمختلف قطاعات المجتمع، رفع مستوى المعرفة والوعي للحفاظ على البيئة الهوائيه لمختلف قطاعات المجتمع، عمل برامج تثقيفية من أجل زيادة الـوعي بشأن المواد الخطرة وآثارها على البيئة ووزارة الصحةالعامة وكيفية التعامل معها وإدارتها لدى المجتمع المحلي، تنفيذ برامج وحملات مشتركة مع المجتمع المدني لتوعية المجتمع في الجوانب الصحيه والبيئيه المتعلقه بالنفايات الصلبه</t>
  </si>
  <si>
    <t>النتيجه 4- المبادرات الاعلاميه بخصوص حماية البيئة معززة</t>
  </si>
  <si>
    <t>جهة المسؤولية الرئيسية: سلطة جودة البيئة
الجهه  المساندة: وزارة الاقتصاد الوطني         الجهه  المساندة: وزارة الصناعة                 جهة مسانده : وزارة وزارة الإتصالات والإقتصاد الرقمي.                                                   جهة مسانده : وزارة الصحة</t>
  </si>
  <si>
    <t>جهة المسؤولية الرئيسية: سلطة جودة البيئة
الجهه  المساندة: ( سيتم اعتماد الجهات المساندة بعد اعتماد النظام حسب الأصول )</t>
  </si>
  <si>
    <t>جهة المسؤولية الرئيسية: سلطة جودة البيئة
الجهه  المساندة:وزارة الحكم المحلي ، وزارة الصحة، الزراعة ، وزارة الداخلية ، وزارة الإتصالات والإقتصاد الرقمي ، ومركز الإحصاء الفلسطيني ، الإتحاد الصناعات .</t>
  </si>
  <si>
    <t>الجهه  المساندة: جهة المسؤولية الرئيسية: سلطة جودة البيئة
جهة المساندة: وزارة الصناعة ، الصحة، زراعة ، وزارة الحكم المحلي ،مجلس القضاء الأعلى ، النيابة ، الاقتصاد الوطني ، العمل ، وزارة الداخلية ، التربية والتعليم العالي</t>
  </si>
  <si>
    <t>جهة المسؤولية الرئيسية: سلطة جودة البيئة
الجهه  المساندة:وزارة الحكم المحلي ، وزارة الصحة، الزراعة ، وزارة وزارة الداخلية ، وزارة الإتصالات والإقتصاد الرقمي ، ومركز الإحصاء الفلسطيني . الإتحاد الصناعات</t>
  </si>
  <si>
    <t>جهة المسؤولية الرئيسية: سلطة جودة البيئة
الجهه  المساندة: --</t>
  </si>
  <si>
    <t>جهة المسؤولية الرئيسية: سلطة جودة البيئة
الجهه  المساندة: وزارة الصحة، الزراعة ،  ومركز الإحصاء الفلسطيني ، الإتحاد الصناعات، الاقتصاد الوطني ،الصناعة .</t>
  </si>
  <si>
    <t>جهة المسؤولية الرئيسية: سلطة جودة البيئة
الجهه  المساندة: وزارة الزراعه ، السياحة والآثار</t>
  </si>
  <si>
    <t>جهة المسؤولية الرئيسية: سلطة جودة البيئة
الجهه  المساندة 1: وزارة الزراعه
الجهه  المساندة 2: وزارة السياحة والاثار
الجهة المساندة 3 : وزارة وزارة الحكم المحلي</t>
  </si>
  <si>
    <t>جهة المسؤولية الرئيسية: سلطة جودة البيئة
الجهه  المساندة: وزارة الخارجية</t>
  </si>
  <si>
    <t>جهة المسؤولية الرئيسية: سلطة جودة البيئة
الجهه  المساندة:  وزارة التربية والتعليم  العالي ،المنظمات الأهلية .</t>
  </si>
  <si>
    <t>جهة المسؤولية الرئيسية: سلطة جودة البيئة
الجهه  المساندة: وزارة الصحة، وزارة وزارة الداخلية ، التربية والتعليم العالي ، الزراعة</t>
  </si>
  <si>
    <t>جهة المسؤولية الرئيسية: سلطة جودة البيئة
الجهه  المساندة:لجنة الوطنية لتغير المناخ</t>
  </si>
  <si>
    <t>جهة المسؤولية الرئيسية: سلطة جودة البيئة
الجهه  المساندة: وزارة المالية ، القطاع الخاص</t>
  </si>
  <si>
    <t>جهة المسؤولية الرئيسية: سلطة جودة البيئة
الجهه  المساندة: اللجنة الوطنية لتغير المناخ</t>
  </si>
  <si>
    <t>جهة المسؤولية الرئيسية: سلطة جودة البيئة
الجهه  المساندة: المالية ، وزارة وزارة الداخلية ،الديوان العام</t>
  </si>
  <si>
    <t xml:space="preserve">جهة المسؤولية الرئيسية: سلطة جودة البيئة
الجهه  المساندة:مركز الإحصاء الفلسطيني      وجميع الشركاء </t>
  </si>
  <si>
    <t xml:space="preserve">جهة المسؤولية الرئيسية: سلطة جودة البيئة
الجهه  المساندة 1: وزارة الثقافة                   الجهه  المساندة 2: منظمات غير حكومية إعلامية
</t>
  </si>
  <si>
    <t>جهة المسؤولية الرئيسية: سلطة جودة البيئة
الجهه  المساندة 1: المنظمات غير الحكوميه ، التربية والتعليم العالي .</t>
  </si>
  <si>
    <t xml:space="preserve">جهة المسؤوليه الرئيسية: سلطة جودة البيئة
الجهه  المساندة 1: المنظمات غير الحكوميه </t>
  </si>
  <si>
    <t xml:space="preserve">جهة المسؤولية الرئيسية: سلطة جودة البيئة
الجهه  المساندة 1:  المنظمات غير الحكوميه
</t>
  </si>
  <si>
    <t>العلاقة التعاونية والتنسيقة ما بين مفتشين سلطة جودة البيئة وأجهزة وزارة الداخلية في مجال الحفاظ على البيئة معززة ومفعلة</t>
  </si>
  <si>
    <t>التنسيق في عملية نقل المواد الكيماوية والخطرة ، وعملية التصدير  والاستيراد ( علاقة تكاملية )</t>
  </si>
  <si>
    <t xml:space="preserve"> عدد حالات الضبط البيئي من خلال جهاز الشرطة بالتعاون مع سلطة جودة البيئة  (خفضت)</t>
  </si>
  <si>
    <t>المخرجات الرئيسية من تدخلات جهة المسؤولية الرئيسية: عمليات استيراد وتصدير المواد الكيميائية والخطرة حسب الأنظمة القانونية المتبعة، والفرق المتخصصة لمتابعة عمليات النقل والتخزين مدربة ومأهلة وفق المعايير البيئية والأمنية.
المخرجات الرئيسية من تدخلات جهة المسؤولية المساندة:تقوم سلطة جودة البيئة بتقديم الدعم الفني لإعداد إجراءات منح التصاريح، وتبادل المعلومات</t>
  </si>
  <si>
    <t>المخرجات الرئيسية من تدخلات جهة المسؤولية الرئيسية: عدد من مرافق ومنشآت وزارة الداخليه تقوم بتطوير المرافق والمشاريع بتضمين الابعاد البيئية فيها، وتلتزم وزارة الداخلية بالعمل على تطبيق مفهوم البناء الاخضر للمرافق والمنشأت الامنية بادراج ذلك في مواصفات ومخططات الابنيه المنوي بنائها او في تطوير المنشأت القائمه،وفق اامكانيات والتمويل المتاح .
المخرجات الرئيسية من تدخلات جهة المسؤولية المساندة:تقديم الاستشارة الفنيه المطلوبه لوزارة الداخلية من اجل انجاز ذلك.</t>
  </si>
  <si>
    <t>المخرجات الرئيسية من تدخلات جهة المسؤولية الرئيسية: استخدام النظام الالكتروني المراد انشاؤه والمشاركة بتطوير قاعدة البيانات لتتبع المواد الكيميائية والخطرة.
المخرجات الرئيسية من تدخلات جهة المسؤولية المساندة:  نظام إلكتروني مشترك مع وزارة الداخلية لإدارة البيانات والمعلومات الخاصة بهذه المواد تم انشاؤه ومفعل والكوادر الفنية مؤهلة ومدربة على استخدام النظام بالتنسيق مع سلطة جودة البيئة، وتقديم إرشادات لضمان إدارتها بشكل آمن ومستدام.</t>
  </si>
  <si>
    <t>جهة المسؤولية الرئيسية: وزارة الاقتصاد الوطني
الجهة  المساندة: سلطة جودة البيئة اعتقد ان وزراة المالية من الجهات المساندة</t>
  </si>
  <si>
    <t>المخرجات الرئيسية من تدخلات جهة المسؤولية الرئيسية: تقوم سلطة المياه بمشاريع إنشاء شبكات مياه جديدة ومشاريع تأهيل شبكات مياه وتوسعة
المخرجات الرئيسية من تدخلات جهة المسؤولية المساندة: تقدم سلطة جودة البيئة المشورة البيئية الفنية اللازمة في تنفيذ المشاريع شبكات المياه وخاصة اذا ما تقاطعت في مناطق المحيمات الطبيعية ومناطق التنوع الحيوي .</t>
  </si>
  <si>
    <t>المخرجات الرئيسية من تدخلات جهة المسؤولية الرئيسية: تقوم سلطة المياه بإنشاء محطات المعالجة واعادة الاستخدام
المخرجات الرئيسية من تدخلات جهة المسؤولية المساندة:تقدم سلطة جودة البيئة المشورة البيئية الفنية اللازمة .</t>
  </si>
  <si>
    <t>المخرجات الرئيسية من تدخلات جهة المسؤولية الرئيسية:تقوم سلطة المياه بإنشاء سدود وبرك تجمعية للمياه ومشاريع ربط كهربائي
المخرجات الرئيسية من تدخلات جهة المسؤولية المساندة:تقدم سلطة جودة البيئة المشورة البيئية الفنية اللازمة .</t>
  </si>
  <si>
    <t xml:space="preserve">المخرجات الرئيسية من تدخلات جهة المسؤولية الرئيسية: تقوم سلطة المياه برفع نسبة التجمعات السكانية الموصولة على شبكات الصرف الصحي و زيادة كمية المياه المعالجة لإعادة الاستخدام في الأغراض الزراعية ، و قد تستخدم المياه المعالجة لأغراض أخرى غير الزراعة 
المخرجات الرئيسية من تدخلات جهة المسؤولية المساندة: تقدم سلطة جودة البيئة المشورة البيئية الفنية اللازمة </t>
  </si>
  <si>
    <t>المخرجات الرئيسية من تدخلات جهة المسؤولية الرئيسية: تطوير نظام فعّال لتنظيم وضبط استخدام المبيدات والأسمدة الكيماوية وآليات التعامل مع مخلفاتها.
المخرجات الرئيسية من تدخلات جهة المسؤولية المساندة: تقدم سلطة جودة البيئة الدعم الفني البيئي اللازم .</t>
  </si>
  <si>
    <t>جهة المسؤولية الرئيسية: وزارة الزراعة
الجهة  المساندة: سلطة جودة البيئة</t>
  </si>
  <si>
    <t xml:space="preserve">التدخل السياساتي 1: تعزيز  استخدام المياه غير التقليديه في الزراعة </t>
  </si>
  <si>
    <t>المخرجات الرئيسية من تدخلات جهة المسؤولية الرئيسية:تقوم وزارة الزراعة إصدار تعليمات واضحة لإدارة المخلفات الزراعية وتنظيم التعامل معها. 
المخرجات الرئيسية من تدخلات جهة المسؤولية المساندة:  توفير الدعم الفني البيئي اللازم من قِبل سلطة جودة البيئة لتعزيز تنفيذ تلك التعليمات بفاعلية.</t>
  </si>
  <si>
    <t>المخرجات الرئيسية من تدخلات جهة المسؤولية الرئيسية: تقوم وزارة الزراعة بزيادة مساحة الأراضي الزراعية المروية باستخدام المياه العادمة المعالجة.
المخرجات الرئيسية من تدخلات جهة المسؤولية المساندة:  توفير الدعم الفني البيئي اللازم من قِبل سلطة جودة البيئة</t>
  </si>
  <si>
    <t>المخرجات الرئيسية من تدخلات جهة المسؤولية الرئيسية: تقوم وزارة الزراعة بزيادة نسبة مساحات الأراضي المخصصة للزراعة العضوية من إجمالي المساحات الزراعية.
المخرجات الرئيسية من تدخلات جهة المسؤولية المساندة: تقوم سلطة جودة البيئة بتقديم الدعم الفني لتعزيز التوجه نحو الزراعة العضوية وزيادة مساحتها.</t>
  </si>
  <si>
    <t>المخرجات الرئيسية من تدخلات جهة المسؤولية الرئيسية:تقوم وزارة الزراعة بزيادة نسبة الأراضي التي تتم حمايتها، إلى جانب تأهيل مساحات إضافية من الغابات والمراعي.
المخرجات الرئيسية من تدخلات جهة المسؤولية المساندة: تقوم سلطة جودة البيئة بدعم جهود حماية الأراضي وتأهيل الغابات والمراعي من خلال الإسناد الفني والبيئي اللازم.</t>
  </si>
  <si>
    <t xml:space="preserve">المخرجات الرئيسية من تدخلات جهة المسؤولية الرئيسية:تقوم وزارة الزراعة بإعداد نظام لتنظيم عمليات الصيد وتحديد الحمولة الرعوية المناسبة للمراعي المؤهلة.
المخرجات الرئيسية من تدخلات جهة المسؤولية المساندة:تقوم سلطة جودة البيئة بدعم إعداد وتطبيق نظام تنظيم الصيد والحمولة الرعوية من خلال تقديم الدعم الفني والبيئي اللازم. </t>
  </si>
  <si>
    <t>المخرجات الرئيسية من تدخلات جهة المسؤولية الرئيسية:تقوم وزارة الزراعة بزيادة مساحة الأراضي التي تم إعادة تأهيلها.
المخرجات الرئيسية من تدخلات جهة المسؤولية المساندة: تقوم سلطة جودة البيئة بتقديم الدعم الفني والبيئي لتعزيز جهود إعادة تأهيل الأراضي.</t>
  </si>
  <si>
    <r>
      <t>التدخل السياساتي 1: تنفيذ التقن</t>
    </r>
    <r>
      <rPr>
        <sz val="11"/>
        <rFont val="Calibri"/>
        <family val="2"/>
        <scheme val="minor"/>
      </rPr>
      <t>ي</t>
    </r>
    <r>
      <rPr>
        <sz val="11"/>
        <color theme="1"/>
        <rFont val="Calibri"/>
        <family val="2"/>
        <scheme val="minor"/>
      </rPr>
      <t xml:space="preserve">ات </t>
    </r>
    <r>
      <rPr>
        <sz val="11"/>
        <color rgb="FF00B050"/>
        <rFont val="Calibri"/>
        <family val="2"/>
        <scheme val="minor"/>
      </rPr>
      <t xml:space="preserve"> </t>
    </r>
    <r>
      <rPr>
        <sz val="11"/>
        <color theme="1"/>
        <rFont val="Calibri"/>
        <family val="2"/>
        <scheme val="minor"/>
      </rPr>
      <t>الذكيه الزراعيه للتأقلم والتكيف المناخي</t>
    </r>
    <r>
      <rPr>
        <sz val="11"/>
        <color theme="5"/>
        <rFont val="Calibri"/>
        <family val="2"/>
        <scheme val="minor"/>
      </rPr>
      <t xml:space="preserve"> </t>
    </r>
    <r>
      <rPr>
        <sz val="11"/>
        <rFont val="Calibri"/>
        <family val="2"/>
        <scheme val="minor"/>
      </rPr>
      <t>( التقنيات الزراعية الذكية مناخيا)</t>
    </r>
  </si>
  <si>
    <t xml:space="preserve">المخرجات الرئيسية من تدخلات جهة المسؤولية الرئيسية: تقوم وزارة الزراعة بزيادة عدد المستفيدين المباشرين وغير المباشرين من مشاريع طبقت تقنيات الزراعة الذكية مناخيًا.
المخرجات الرئيسية من تدخلات جهة المسؤولية المساندة: تقوم سلطة جودة البيئة بتقديم الدعم الفني والبيئي لتعزيز تنفيذ مشاريع الزراعة الذكية مناخيًا وزيادة عدد المستفيدين.
</t>
  </si>
  <si>
    <t>المخرجات الرئيسية من تدخلات جهة المسؤولية الرئيسية: تقوم وزارة الحكم المحلي بتطوير المخططات التي تدمج البعد البيئي وتغير المناخ على المستوى المناطقي.
المخرجات الرئيسية من تدخلات جهة المسؤولية المساندة:تقوم سلطة جودة البيئة بتقديم الدعم الفني والبيئي لضمان دمج البعد البيئي وتغير المناخ في المخططات المناطقية.</t>
  </si>
  <si>
    <t>المخرجات الرئيسية من تدخلات جهة المسؤولية الرئيسية: تقوم وزارة الحكم المحلي بدمج البيئي في  الأدلة والأنظمة والارشادات .
المخرجات الرئيسية من تدخلات جهة المسؤولية المساندة: تقدم سلطة جودة البيئة الدعم الفني البيئي اللازم .</t>
  </si>
  <si>
    <t>المخرجات الرئيسية من تدخلات جهة المسؤولية الرئيسية:تقوم وزارة الحكم المحلي في دمج البعد البيئي في الخطط التنموية  المعدة أو المحدثة
المخرجات الرئيسية من تدخلات جهة المسؤولية المساندة: تقدم سلطة جودة البيئة الدعم الفني البيئي اللازم .</t>
  </si>
  <si>
    <t>المخرجات الرئيسية من تدخلات جهة المسؤولية الرئيسية:تقوم وزارة الحكم المحلي بتطبيق إجراءات تساهم في تخفيف الانبعاثات الناتجة عن غاز الميثان من قطاع النفايات الصلبة.
المخرجات الرئيسية من تدخلات جهة المسؤولية المساندة: تقدم سلطة جودة البيئة الدعم الفني البيئي اللازم .</t>
  </si>
  <si>
    <t>جهة المسؤولية الرئيسية: سلطة الطاقة والموارد الطبيعية
الجهة  المساندة: سلطة جودة البيئة</t>
  </si>
  <si>
    <t>جهة المسؤولية الرئيسية: سلطة الطاقة والموارد الطبيعية 
الجهة  المساندة: سلطة جودة البيئة</t>
  </si>
  <si>
    <t xml:space="preserve">المخرجات الرئيسية من تدخلات جهة المسؤولية الرئيسية: تقوم سلطة الطاقة بالدراسات البيئية للاومة في المشاريع و تم زيادة نسبة الطاقة المتجددة المنتجة محلياً من خلال تنفيذ عدة مشاريع لبناء انظمة توليد بالطاقة المتجددة، عمل حملات اعلانية واسعه لتشجيع المستثمرين والمؤسسات على تركيب انظمة الطاقة المتجددة، توفير وترشيد استهلاك الكهرباء التقليدية وبالتالي توفير في فاتورة الكهرباء مما يساهم في تعزيز ودعم الاقتصاد الوطني من خلال تقليل الديون المتراكمة للجانب الاسرائيلي
المخرجات الرئيسية من تدخلات جهة المسؤولية المساندة: دعم ونشر الثقافة والحصول على الموافقات البيئية اللازمة من قبل الجهة المساندة </t>
  </si>
  <si>
    <t xml:space="preserve">المخرجات الرئيسية من تدخلات جهة المسؤولية الرئيسية:  القدرة على استيعاب الفائض من الطاقة الكهربائية المنتجة من خلال انظمة الطاقة المتجددة .  
المخرجات الرئيسية من تدخلات جهة المسؤولية المساندة: منح الموافقات البيئية اللازمة للبدء بتنفيذ المشاريع </t>
  </si>
  <si>
    <t>المخرجات الرئيسية من تدخلات جهة المسؤولية الرئيسية: المرافق والمنشآت التي  تتبع لقطاع التنميه الاجتماعيه  وتتبنى البناء الأخضر بازدياد
المخرجات الرئيسية من تدخلات جهة المسؤولية المساندة: تقديم الدعم البيئي الفني اللازم .</t>
  </si>
  <si>
    <t xml:space="preserve">التدخل السياساتي 1: دمج البيئة في مبادرات دعم الحماية الاجتماعية (المشاريع الصغيرة، مشاريع التمكين الاقتصادي، مشاريع التخرج  من الفقر) </t>
  </si>
  <si>
    <t>جهة المسؤولية الرئيسية: وزارة التربية والتعليم العالي
الجهة  المساندة: سلطة جودة البيئة</t>
  </si>
  <si>
    <t>جهة المسؤولية الرئيسية:وزارة التربية والتعليم العالي
الجهة  المساندة: سلطة جودة البيئة</t>
  </si>
  <si>
    <t>المخرجات الرئيسية من تدخلات جهة المسؤولية الرئيسية: عدد من المرافق والمنشأت التعليميه التي تطبق مفهوم البناء الأخضر، و ستعمل  وزارة التربيه والتعليم بالعمل على تطبيق مفهوم البناء الاخضر للمرافق والمنشأت التعليميه بادراج ذلك في مواصفات ومخططات الابنيه المنوي بنائها او في تطوير المنشأت القائمه.
المخرجات الرئيسية من تدخلات جهة المسؤولية المساندة:عدد من المرافق والمنشأت التعليميه التي تطبق مفهوم البناء الأخضر،  وستقوم سلطة جودة البيئة بتقديم الاستشارة الفنيه المطلوبه لوزارة التربية والتعليم العالي من اجل انجاز ذلك.</t>
  </si>
  <si>
    <r>
      <t>المخرجات الرئيسية من تدخلات جهة المسؤولية الرئيسية: الأنشطة والاعمال التطوعيه والفعاليات الصفيه واللاصفيه تشمل حماية البيئة.و ستقوم</t>
    </r>
    <r>
      <rPr>
        <sz val="11"/>
        <color theme="5"/>
        <rFont val="Calibri"/>
        <family val="2"/>
        <scheme val="minor"/>
      </rPr>
      <t xml:space="preserve"> </t>
    </r>
    <r>
      <rPr>
        <sz val="11"/>
        <color theme="1"/>
        <rFont val="Calibri"/>
        <family val="2"/>
        <scheme val="minor"/>
      </rPr>
      <t xml:space="preserve"> وزارة التربيه والتعليم بعمل خطة سنويه ونشرها وتطبيقها من أجل زيادة تلك الانشطة  
المخرجات الرئيسية من تدخلات جهة المسؤولية المساندة: الأنشطة والاعمال التطوعيه والفعاليات الصفيه واللاصفيه تشمل حماية البيئة.وفي هذا السياق</t>
    </r>
    <r>
      <rPr>
        <sz val="11"/>
        <color theme="5"/>
        <rFont val="Calibri"/>
        <family val="2"/>
        <scheme val="minor"/>
      </rPr>
      <t xml:space="preserve"> </t>
    </r>
    <r>
      <rPr>
        <sz val="11"/>
        <color theme="1"/>
        <rFont val="Calibri"/>
        <family val="2"/>
        <scheme val="minor"/>
      </rPr>
      <t xml:space="preserve">ستقوم سلطة جودة البيئة بتقديم الاستشارة الفنيه المطلوبه لوزارة التربيه والتعليم والقيام بالمشاركة بتنظيم تلك الانشطة والفعاليات من خلال مديرياتها وموظفيها. </t>
    </r>
  </si>
  <si>
    <t>المناهج التعليمية المدرسية تتضمن بعد بيئي</t>
  </si>
  <si>
    <r>
      <t>المخرجات الرئيسية من تدخلات جهة المسؤولية الرئيسية: البيئة مدمجة في المناهج الدراسية. تلتزم وزارة التربية والتعليم العالي بعمل خطة لتطبيق ذلك في مناهجها.  
المخرجات الرئيسية من تدخلات جهة المسؤولية المساندة: البيئة مدمجة في المناهج الدراسية. وفي هذا السياق ستقوم سلطة جودة</t>
    </r>
    <r>
      <rPr>
        <sz val="11"/>
        <color theme="5"/>
        <rFont val="Calibri"/>
        <family val="2"/>
        <scheme val="minor"/>
      </rPr>
      <t xml:space="preserve"> </t>
    </r>
    <r>
      <rPr>
        <sz val="11"/>
        <color theme="1"/>
        <rFont val="Calibri"/>
        <family val="2"/>
        <scheme val="minor"/>
      </rPr>
      <t xml:space="preserve">البيئة بتقديم الاستشارة الفنيه المطلوبه لوزارة التربيه والتعليم والقيام بالمشاركة في إعداد تلك المناهج من خلال كوادرها.   </t>
    </r>
  </si>
  <si>
    <r>
      <t>المخرجات الرئيسية من تدخلات جهة المسؤولية الرئيسية: عدد من مرافق ومنشآت التعليم العالي تقوم بتطبيق مفهوم البناء الأخضر، وتلتزم وزارة التربية والتعليم العالي  بالعمل على تطبيق مفهوم البناء الاخضر للمرافق والمنشأت التعليميه بادراج ذلك في مواصفات ومخططات الابنيه المنوي بنائها او في تطوير المنشأت القائمه.
المخرجات الرئيسية من تدخلات جهة المسؤولية المساندة:عدد من مرافق ومنشآت التعليم العالي تقوم بتطبيق مفهوم البناء الأخضر، وستقوم سلطة جودة البيئة بتقديم الاستشارة الفنيه المطلوبه لوزارة التربية والتعليم العالي</t>
    </r>
    <r>
      <rPr>
        <sz val="11"/>
        <color theme="5"/>
        <rFont val="Calibri"/>
        <family val="2"/>
        <scheme val="minor"/>
      </rPr>
      <t xml:space="preserve"> </t>
    </r>
    <r>
      <rPr>
        <sz val="11"/>
        <color theme="1"/>
        <rFont val="Calibri"/>
        <family val="2"/>
        <scheme val="minor"/>
      </rPr>
      <t>من اجل انجاز ذلك.</t>
    </r>
  </si>
  <si>
    <r>
      <t>المخرجات الرئيسية من تدخلات جهة المسؤولية الرئيسية: البعد البيئي في الانشطة التطوعيه التي يقوم بها طلبة التعليم العالي متضمن. وإحياء المناسبات البيئية بازدياد. وتلتزم وزارة التربية و التعليم العالي بتشجيع مؤسسات التعليم العالي على ذلك.  
المخرجات الرئيسية من تدخلات جهة المسؤولية المساندة</t>
    </r>
    <r>
      <rPr>
        <sz val="11"/>
        <color theme="5"/>
        <rFont val="Calibri"/>
        <family val="2"/>
        <scheme val="minor"/>
      </rPr>
      <t xml:space="preserve">: </t>
    </r>
    <r>
      <rPr>
        <sz val="11"/>
        <color theme="1"/>
        <rFont val="Calibri"/>
        <family val="2"/>
        <scheme val="minor"/>
      </rPr>
      <t>ستقوم سلطة جودة البيئة بتقديم  الاستشارة الفنية والدعم المطلوب والمشاركة في تلك الانشطة وتشجيعها.</t>
    </r>
  </si>
  <si>
    <t>المخرجات الرئيسية من تدخلات جهة المسؤولية الرئيسية: عدد من المشاريع التي طبقت متطلبات وتقنيات البناء الأخضر في المرافق الصحيه، وتلتزم وزارة الصحة بالعمل على تطبيق مفهوم البناء الاخضر للمرافق الصحية بادراج ذلك في مواصفات ومخططات الابنيه المنوي بنائها او في تطوير المنشأت القائمه.
المخرجات الرئيسية من تدخلات جهة المسؤولية المساندة: عدد من المشاريع التي طبقت متطلبات وتقنيات البناء الأخضر في المرافق الصحيه. وستقوم سلطة جودة البيئة بتقديم الاستشارة الفنيه المطلوبه لوزارة الصحة من اجل انجاز ذلك.</t>
  </si>
  <si>
    <t>جهة المسؤولية الرئيسية: وزارة الثقافة
الجهة  المساندة: سلطة جودة البيئة</t>
  </si>
  <si>
    <t>التدخل السياساتي 2: تشجيع المبادرات الثقافية البيئية</t>
  </si>
  <si>
    <t>النتيجة 2- الوعي البيئي لدى المبدعين في الحقول الثقافية (المخرجين، الشعراء، الكتاب، السينامئيين...الخ)  معزز</t>
  </si>
  <si>
    <t xml:space="preserve">التدخل السياساتي 1: تعزيز الوعي البيئي لدى المبدعين في الحقول الثقافية </t>
  </si>
  <si>
    <t xml:space="preserve">المخرجات الرئيسية من تدخلات جهة المسؤولية الرئيسية:
بناء قدرات المبدعين في الحقول الثقافية (المخرجين، الشعراء، الكتاب، السينامئيين...الخ)  لتضمين البعد البيئي في انشطتهم. وفي هذا السياق تلتزم وزارة الثقافة  بعقد دورات لهؤلاء المبدعين لتضمين البعد البيئي في أعمالهم.
المخرجات الرئيسية من تدخلات جهة المسؤولية المساندة:
المبدعون في الحقول الثقافية (المخرجين، الشعراء، الكتاب، السينامئيين...الخ) مدربين لتضمين البعد البيئي في انشطتهم.  وفي هذا السياق ستقوم سلطة دودة البيئة بتقديم الاستشارة الفنيه المطلوبه لعقد تلك الدورات والقيام بالمشاركة بتنظيم تلك الدورات وكذلك ترشيح المدربين او القيام بالتدريب من خلال موظفيها. </t>
  </si>
  <si>
    <t xml:space="preserve">المخرجات الرئيسية من تدخلات جهة المسؤولية الرئيسية: البعد البيئي في معارض الكتاب والمهرجانات الثقافية والفنون الاستعراضيه مضمن. وتلتزم وزارة الثقافة بتخصيص  مكان في المعارض او في المهرجانات لرفع الوعي البيئي  او لعرض قضيه بيئية   في هذه المعارض والمهرجانات. 
المخرجات الرئيسية من تدخلات جهة المسؤولية المساندة: ستقوم سلطة جودة البيئة بتقديم  الاستشارة الفنية لتنظيم المكان المخصص لرفع الوعي البيئي او لعرض قضيه بيئية  والمشاركة فيها وادارتها.  </t>
  </si>
  <si>
    <t>المخرجات الرئيسية من تدخلات جهة المسؤولية الرئيسية: جوائز  لمبادرات ثقافيه بيئية (الكتابة البيئية أو الرسم البيئي أو التصوير الفوتوغرافي العناصر البيئة المختلفة)  في المناسبات الثقافية مثل يوم الثقافة الوطني (الثالث عشر من اذار) ويوم التراث (السابع من تشرين اول) معلنه ومنشوره. 
المخرجات الرئيسية من تدخلات جهة المسؤولية المساندة:ستقوم سلطة جودة البيئة  بمساندة وزارة الثقاقه بكتابة الشروط المرجعيه للحصول على تلك الجوائز لتلك المبادرات والاعلان عنها والمشاركه في تقييم المتقدمين والاعلان عن الفائزين.</t>
  </si>
  <si>
    <t xml:space="preserve">المخرجات الرئيسية من تدخلات جهة المسؤولية الرئيسية: البعد البيئي في المهرجانات ( الجوافة ، العنب .. وغيرها) مضمن. وتلتزم وزارة السياحة بتخصيص  مكان  في المهرجانات لرفع الوعي البيئي  او لعرض قضيه بيئية في هذه  والمهرجانات.، كذلك تأهيل المسارات والمحميات البيئية.
المخرجات الرئيسية من تدخلات جهة المسؤولية المساندة: ستقوم سلطة جودة البيئة بتقديم  الاستشارة الفنية لتنظيم المكان المخصص لرفع الوعي البيئي او لعرض قضيه بيئية  والمشاركة فيها وادارتها. </t>
  </si>
  <si>
    <t>المخرجات الرئيسية من تدخلات جهة المسؤولية الرئيسية:  إعداد و تطوير خطط للتعامل مع الكوارث والطوارئ للمحافظات محدثة بما فيها البيئية ، بمشاركة ذوي العلاقة.
المخرجات الرئيسية من تدخلات جهة المسؤولية المساندة: التعاون والتنسيق في الدعم الفني لانجاز خطة الطوارئ وتحليل وتوصيف الكوارث البيئية المحتمله.</t>
  </si>
  <si>
    <t>المخرجات الرئيسية من تدخلات جهة المسؤولية الرئيسية: تعمل وزارة الاقتصاد الوطني على تطوير وتنفيذ آليات دقيقة لتقييم المنتجات والتحقق من مطابقتها للمعايير البيئية الوطنية، وذلك لضمان مصداقية العلامة البيئية. بحلول عام 2025، سيتم إطلاق العلامة البيئية الوطنية وتقييم أول مجموعة من المنتجات. وبحلول عام 2027، سيتم توسيع نطاق العلامة ليشمل 20 منتجًا، مع تعزيز التعاون مع القطاع الخاص لدعم المنتجات المستدامة، مما يسهم في زيادة وعي المستهلكين وتشجيع السوق على تبني ممارسات إنتاج أكثر استدامة.
المخرجات الرئيسية من تدخلات جهة المسؤولية المساندة:  ستقوم سلطة جودة البيئة بتقديم الدعم الفني</t>
  </si>
  <si>
    <t>المخرجات الرئيسية من تدخلات جهة المسؤولية الرئيسية:إدارة فاعله وامنه صحيا لخدمات النفايات الصلبه بحيث تلتزم وزارة الحكم المحلي بواسطة البلديات ومجالس الخدمات المشتركة بزيادة كمية النفايات الصلبه التي تصل المكبات واعادة تدوير المخلفات الصلبه وزيادة نسبة الاسر التي تتلقى خدمات جمع ونقل النفايات وتخفيض متوسط إنتاج الفرد من النفايات الصلبه
المخرجات الرئيسية من تدخلات جهة المسؤولية المساندة: :إدارة فاعله وامنه صحيا لخدمات النفايات الصلبه  وستقوم سلطة جودة البيئة بدعم وزارة الحكم المحلي في تحقيق أهدافها فيما يخص المخلفات الصلبه</t>
  </si>
  <si>
    <t>المخرجات الرئيسية من تدخلات جهة المسؤولية الرئيسية: مادة بيئية جامعية موحدة  معتمدة تحتوي مفاهيم البيئة وتغير المناخ وتنسجم مع تحقيق اجندة 2030 للتنمية المستدامة، وتلتزم الوزارة بإعداد خطة بالتعاون مع مؤسسات التعليم العالي لتنفيذ ذلك. 
المخرجات الرئيسية من تدخلات جهة المسؤولية المساندة: مادة بيئية جامعية موحدة، وستقوم سلطة جودة البيئة بتقديم المشوره الفنيه لاعداد تلك المادة البيئية التعليميه.</t>
  </si>
  <si>
    <t>المخرجات الرئيسية من تدخلات جهة المسؤولية الرئيسية: عدد من البرامج والتخصصات الاكاديميه والمهنيه المتعلقه بالبيئة وقضايا الاستدامه معتمده، وتلتزم وزارة التربية و التعليم العالي  بتشجيع مؤسسات التعليم العالي لتنفيذ ذلك. 
المخرجات الرئيسية من تدخلات جهة المسؤولية المساندة: عدد من البرامج والتخصصات الاكاديميه والمهنيه المتعلقه بالبيئة وقضايا الاستدامه معتمده، وستقوم  سلطة جودة البيئة بتقديم الدعم الفني اللازم لوصف تلك البرامج واعتمادها.</t>
  </si>
  <si>
    <t xml:space="preserve">المخرجات الرئيسية من تدخلات جهة المسؤولية الرئيسية: عدد من الأبحاث البيئية المنشورة في قواعد البيانات، وتلتزم وزارة التربية و التعليم العالي بتشجيع مؤسسات التعليم العالي لاجراء تلك البحوث ونشرها لخدمة قضايا البيئة في فلسطين. 
المخرجات الرئيسية من تدخلات جهة المسؤولية المساندة: عدد الأبحاث البيئية المنشورة في قواعد البيانات، وستقوم سلطة جودة البيئة بتوفير قواعد البيانات المتوفره لديها للباحثين من طلبة مؤسسات التعليم العالي وتقديم التسهيلات والدعم الفني الممكن لهؤلاء الباحثين. </t>
  </si>
  <si>
    <t>المخرجات الرئيسية من تدخلات جهة المسؤولية الرئيسية: نسبة من النفايات الطبيه يتم معالجتها بشكل امن صحيا وبيئيا  من إجمالي النفايات  الطبيه المنتجة، وتلتزم وزارة الصحة بالتعميم على المستشفيات والطلب منهم معالجة النفايات الطبيه 
المخرجات الرئيسية من تدخلات جهة المسؤولية المساندة: نسبة من النفايات الطبيه يتم معالجتها بشكل امن صحيا وبيئيا من إجمالي النفايات  الطبيه المنتجة، وستقوم سلطة جودة البيئة بتقديم الدعم الفني المطلوب</t>
  </si>
  <si>
    <t xml:space="preserve">المخرجات الرئيسية من تدخلات جهة المسؤولية الرئيسية: خطة لتطوير أنظمة السلامة والمراقبة للمياه والغذاء والصرف الصحي، تلتزم وزارة الصحه بعقد ورشات العمل لذوي العلاقه لتطوير الخطة 
المخرجات الرئيسية من تدخلات جهة المسؤولية المساندة: خطة لتطوير أنظمة السلامة والمراقبة للمياه والغذاء والصرف الصحي، ستقوم سلطة جودة البيئة بمساندة وزارة الصحه بتطوير الخطة وتقديم الدعم الفني المطلوب </t>
  </si>
  <si>
    <t>المخرجات الرئيسية من تدخلات جهة المسؤولية الرئيسية: عدد  من المتدربين من أخصائي الصحه في مواضيع الوقايه من الامراض المرتبطة بالمياه والصرف الصحي والغذاء، تلتزم وزارة الصحة بعقد الدوارات التدريبيه في مواضيع الوقايه
المخرجات الرئيسية من تدخلات جهة المسؤولية المساندة: عدد  من المتدربين من أخصائي الصحه في مواضيع الوقايه من الامراض المرتبطة بالمياه والصرف الصحي والغذاء، ستقوم سلطة جودة البيئة بتقديم المسانده الفنيه لتنظيم تلك الدورات من خلال كوادرها.</t>
  </si>
  <si>
    <t>المخرجات الرئيسية من تدخلات جهة المسؤولية الرئيسية: تعمل وزارة الاقتصاد الوطني على زيادة عدد الموردين الملتزمين بالمعايير البيئية وتعزيز الوعي بأهمية الامتثال البيئي في سلاسل التوريد. كما ستقوم بتطوير إرشادات واضحة لتوجيه الشركات والموردين نحو ممارسات التوريد المستدام، بالإضافة إلى تقديم حوافز مالية ولوجستية لدعم الموردين الذين يعتمدون معايير بيئية متقدمة، مما يسهم في تقليل البصمة الكربونية للمنتجات المستوردة وتعزيز تنافسية المنتجات المستدامة في الأسواق.
المخرجات الرئيسية من تدخلات جهة المسؤولية المساندة:ستقوم سلطة جودة البيئة بتقديم الدعم الفني اللازم .</t>
  </si>
  <si>
    <t>المخرجات الرئيسية من تدخلات جهة المسؤولية الرئيسية: تسعى وزارة الاقتصاد الوطني إلى تطوير وتنفيذ نظام تقييم بيئي شامل للموردين والتجار، يضمن امتثالهم للمعايير البيئية الوطنية والدولية. كما ستعمل على إنشاء قاعدة بيانات رقمية للموردين والتجار المصنفين وفق معايير الاستدامة، مما يتيح للشركات والمؤسسات إمكانية اختيار الشركاء الأكثر التزامًا بيئيًا. إضافةً إلى ذلك، سيتم تعزيز الرقابة والمتابعة على الامتثال البيئي في سلاسل التوريد، وتحسين الشفافية والمنافسة العادلة من خلال إدراج المتطلبات البيئية في عقود التوريد والتجارة.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</si>
  <si>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 تلتزم وزارة الاقتصاد  الوطني بوضع واعتماد معايير بيئية واضحة للمنتجات بالتعاون مع الجهات المختصة، مما يسهم في تعزيز الشفافية وضمان التزام الشركات بالاشتراطات البيئية. كما ستعمل الوزارة على نشر هذه المعايير ضمن دليل رسمي لدعم الجهات المعنية والمستهلكين في اختيار المنتجات البيئية الموثوقة.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</si>
  <si>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 تلتزم وزارة الاقتصاد بتوسيع نطاق الفحوصات المخبرية لتشمل نسبة أكبر من المنتجات البيئية، حيث سيتم التحقق من مطابقة 100 منتج بيئي للمعايير. كما ستعزز الوزارة آليات التدقيق على الادعاءات البيئية للحد من التضليل، وصولًا إلى تحقيق نسبة 70% من الرقابة على الإعلانات البيئية بحلول عام 2027، مما يسهم في بناء ثقة المستهلكين بالمنتجات المستدامة.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</si>
  <si>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 تلتزم وزارة الاقتصاد الوطني بوضع معايير شفافة وواضحة لمنح العلامة البيئية الوطنية، مما يسهم في تعزيز تميز المنتجات المستدامة وضمان التزامها بالمتطلبات البيئية. كما سيتم نشر هذه المعايير على المنصات الرسمية لضمان وصولها إلى جميع الجهات المعنية، بهدف تشجيع الشركات على الامتثال لها للحصول على العلامة البيئية.
المخرجات الرئيسية من تدخلات جهة المسؤولية المساندة:ستقوم سلطة جودة البيئة بتقديم الدعم الفني اللازم .</t>
  </si>
  <si>
    <t>المخرجات الرئيسية من تدخلات جهة المسؤولية الرئيسية: إطلاق العلامة التجارية الخضراء ، وتقديم الدعم للمشاريع التكنولوجية البيئية ، وتقديم الحوافز الدعم اللازم للمبتكرين البيئين ، وتحفييز القطاع الاقتصادي على التسجيل في العلامة البيئية للاسواق المحلية والعالمية.
المخرجات الرئيسية من تدخلات جهة المسؤولية المساندة:ستقوم  سلطة جودة البيئة بتقديم الدعم الفني اللازم .</t>
  </si>
  <si>
    <t>المخرجات الرئيسية من تدخلات جهة المسؤولية الرئيسية:تلتزم وزارة الاقتصاد الوطني بتعزيز البحث والتطوير في التقنيات البيئية من خلال تقديم برامج حوافز للمبتكرين البيئيين، مما يعزز من تنافسية الابتكارات الخضراء في السوق. بحلول عام 2025، سيتم إطلاق منصة إلكترونية لربط المبتكرين البيئيين بالمستثمرين، مع توعية أكبر حول أهمية تسجيل براءات الاختراع البيئية. في عام 2026، سيتم تقديم حوافز وتسهيلات لدعم الابتكار البيئي وتشجيع المزيد من الاختراعات البيئية، وفي عام 2027، ستعمل الوزارة على تطوير نظام متكامل لحماية الملكية الفكرية ونقل التكنولوجيا البيئية لضمان استدامة هذه الابتكارات على المدى الطويل.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</si>
  <si>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الرئيسية:وزارة الاقتصاد الوطني تلتزم بتطوير آليات تحفيزية للشركات المنتجة والمستوردة لتبني ممارسات بيئية سليمة، مما يسهم في تعزيز ثقة المستهلكين في المنتجات البيئية المستدامة. من خلال توفير الحوافز وتشجيع الابتكار في تطوير المنتجات المستدامة، ستعمل الوزارة على ضمان التزام المنتجات بالمعايير البيئية المعتمدة. كما ستعزز الوزارة من التدقيق في الادعاءات البيئية وتوسيع نطاق الفحوصات المخبرية لضمان الجودة والامتثال للمعايير البيئية.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</si>
  <si>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الرئيسية:وزارة الاقتصاد الوطني تلتزم بفرض معايير المنافسة المستدامة في المشتريات الحكومية لضمان تحقيق العدالة التنافسية وتعزيز ممارسات البيئة المستدامة. سيتم وضع إجراءات تنظيمية تُلزم الجهات الحكومية باختيار الموردين والشركات التي تتبنى الممارسات البيئية السليمة، بما يعزز التوجه نحو الاقتصاد الأخضر ويشجع القطاع العام على دعم المنتجات والخدمات التي تساهم في حماية البيئة.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</si>
  <si>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 وزارة الاقتصاد الوطني ستقدم حوافز استثمارية للشركات التي تعتمد ممارسات بيئية مستدامة، بهدف تحفيز الابتكار والنمو في القطاعات الخضراء. تشمل هذه الحوافز تسهيلات تمويلية، تخفيضات ضريبية، وتقديم دعم تقني للمشاريع التي تسهم في تقليل الأثر البيئي. تهدف هذه التدخلات إلى تشجيع الاستثمارات في المشاريع البيئية المستدامة، ودعم النمو الاقتصادي الأخضر وتحقيق التوازن بين التنمية الاقتصادية والحفاظ على البيئة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</si>
  <si>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الرئيسية:تلتزم وزارة الاقتصاد الوطني بتقديم حوافز للشركات التي تسعى للحصول على العلامة البيئية الوطنية، مثل تخفيضات ضريبية أو دعم مالي، وذلك لتحفيز الشركات على تحسين ممارساتها البيئية. يتوقع أن يساعد هذا التدخل في تعزيز قدرة الشركات على تلبية المعايير البيئية وتشجيع الابتكار في تطوير المنتجات المستدامة. من خلال هذه الحوافز، سيتم تسهيل عملية منح العلامة البيئية الوطنية للمزيد من المنتجات، وزيادة وعي المستهلكين حول فوائد المنتجات المستدامة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</si>
  <si>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 تلتزم وزارة الاقتصاد الوطني بتعزيز الإدارة الملكية الفكرية البيئية من خلال تعزيز الوعي حول أهمية تسجيل براءات الاختراع البيئية، وتوفير منصة إلكترونية تربط المبتكرين بالمستثمرين. هذا التوجه سيسهم في تشجيع الابتكار البيئي من خلال تقديم برامج حوافز وتسهيلات لدعم تسجيل الاختراعات البيئية، مع ضمان حماية الملكية الفكرية للمبتكرين في هذا المجال. كما سيتم تطوير نظام متكامل لحماية الملكية الفكرية ونقل التكنولوجيا البيئية لضمان استدامة الابتكارات في المستقبل.
المخرجات الرئيسية من تدخلات جهة المسؤولية المساندة: ستقوم سلطة جودة البيئة بتقديم الدعم الفني اللازم ومنح الموافقات في حال توفر الشروط البيئية المعلن عنها.</t>
  </si>
  <si>
    <t>المخرجات الرئيسية من تدخلات جهة المسؤولية الرئيسية: تلتزم وزارة الاقتصاد الوطني بتطوير سياسات وإجراءات جديدة لضمان توافق المنتجات المستوردة مع المعايير البيئية المعتمدة. يشمل ذلك تعزيز التوعية والإرشادات للموردين والمستوردين حول كيفية الامتثال لهذه المعايير، بالإضافة إلى ضمان أن المنتجات المستوردة تتوافق مع المعايير البيئية الوطنية والدولية. هذه السياسات تهدف إلى دعم التجارة البيئية المستدامة وتشجيع الشركات على اعتماد ممارسات مستدامة في سلسلة التوريد.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</si>
  <si>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 تلتزم وزارة الاقتصاد الوطني بتعزيز التعاون مع المنظمات الإقليمية والدولية التي تدعم التجارة البيئية المستدامة. سيتم التركيز على تبادل المعرفة وأفضل الممارسات في هذا المجال، مما يسهم في تحسين آليات الرقابة البيئية وتعزيز الشراكات مع الشركات التي تركز على المنتجات المستدامة. سيساعد ذلك في تطبيق المعايير البيئية العالمية وضمان استيراد وتصدير المنتجات المستدامة وفقاً لأعلى المعايير البيئية المعتمدة.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</si>
  <si>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 تلتزم وزارة الاقتصاد الوطني بتطوير نظام تصنيف مخصص للشركات البيئية، مما سيسهم في تسهيل إجراءات التسجيل والترخيص. سيضمن هذا النظام تصنيف الشركات وفقاً لمعايير بيئية محددة، مما يعزز قدرة الجهات التنظيمية على التعامل مع الشركات البيئية بشكل أكثر فاعلية. المخرجات المتوقعة تشمل تحسين سرعة وكفاءة الإجراءات وتسهيل الوصول إلى الدعم المناسب للمؤسسات المستدامة (اية مؤسسات مستدامة؟؟).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</si>
  <si>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 تلتزم وزارة الاقتصاد الوطني  بتبسيط الإجراءات الإدارية الخاصة بتسجيل الشركات المستدامة، إضافة إلى تطوير آليات رقمية تسهم في تسريع عملية التسجيل وتسهيلها. من خلال هذه الإجراءات، ستتمكن الشركات البيئية من إتمام عملية التسجيل بسرعة وفعالية، مما يعزز من بيئة الأعمال الخضراء ويساهم في جذب المزيد من الاستثمارات في هذا القطاع.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</si>
  <si>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 تلتزم وزارة الاقتصاد الوطني بتعزيز التكامل بين مختلف الجهات التنظيمية، مما يساهم في تبسيط وتسهيل عملية تسجيل الشركات البيئية. تكامل هذه الجهات سيقلل من التعقيدات الإدارية ويتيح تسريع عملية التسجيل، بالإضافة إلى ضمان تطبيق المعايير البيئية المطلوبة على نحو فعال، مما يعزز من قدرة الشركات البيئية على التكيف والابتكار.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</si>
  <si>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 تلتزم وزارة الاقتصاد الوطني بإطلاق منصة إلكترونية موحدة تسهم في تسهيل عملية تسجيل وتحديث بيانات الشركات البيئية. ستكون هذه المنصة أداة مركزية تسهم في تحسين الوصول إلى المعلومات وتبسيط الإجراءات، مما يساهم في تحفيز الشركات البيئية على التسجيل والامتثال للمعايير البيئية. المخرجات تشمل تحسين الشفافية والفعالية في إدارة البيانات المتعلقة بالشركات البيئية وتيسير سبل التواصل بينها وبين الجهات الحكومية.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</si>
  <si>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 تلتزم وزارة الاقتصاد الوطني بتعديل اللوائح التنظيمية بشكل يتماشى مع المعايير البيئية، لضمان تكافؤ الفرص بين الشركات في الأسواق البيئية. سيشمل ذلك تطوير لوائح تحظر الهيمنة السوقية من قبل الشركات الكبرى، مع وضع معايير بيئية في سياسات الاستثمار لدعم المشاريع المستدامة. المخرجات المتوقعة تشمل تعزيز الوصول العادل للمشروعات البيئية الصغيرة والمتوسطة إلى الفرص الاستثمارية، وزيادة التنوع في السوق البيئي.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</si>
  <si>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 تلتزم وزارة الاقتصاد الوطني بتعزيز الشفافية في السوق البيئي من خلال تطوير سياسات تنظم المناقصات الحكومية البيئية، مما يضمن الوصول العادل للفرص الاستثمارية للمشاريع البيئية الناشئة والصغيرة والمتوسطة. المخرجات المتوقعة تشمل تعزيز الشفافية والمساواة في الفرص التجارية بين الشركات الناشئة والصغيرة والمتوسطة والشركات الكبرى في القطاع البيئي.
المخرجات الرئيسية من تدخلات جهة المسؤولية المساندة:ستقوم سلطة جودة البيئة بتقديم الدعم الفني اللازم</t>
  </si>
  <si>
    <t>المخرجات الرئيسية من تدخلات جهة المسؤولية الرئيسية: تلتزم وزارة الاقتصاد الوطني بتطوير آليات رقابية فعالة لمكافحة التلاعب بالأسعار والإعلانات البيئية المضللة، وضمان امتثال الشركات لمعايير الاستدامة. المخرجات المتوقعة تشمل تحجيم أساليب الاستغلال في الأسواق البيئية، وزيادة الوعي بالمنتجات البيئية الموثوقة والامتثال للمعايير المعتمدة.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</si>
  <si>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 تلتزم وزارة الاقتصاد الوطني بتحسين آليات الرقابة على الممارسات الاحتكارية لضمان العدالة التنافسية في الأسواق البيئية. سيتضمن ذلك تطوير إطار تنظيمي يعزز الرقابة على الممارسات الاحتكارية، مما يسهم في منع سيطرة الشركات الكبرى على القطاعات البيئية الناشئة. المخرجات المتوقعة تشمل ضمان أن المنافسة العادلة تسود في أسواق المنتجات المستدامة.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</si>
  <si>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الرئيسية:تلتزم وزارة الاقتصاد الوطني بتعزيز الوعي حول أهمية حماية الملكية الفكرية في مجال البيئة من خلال حملات توعية وورش عمل متخصصة. سيتضمن ذلك تسليط الضوء على كيفية استفادة المبتكرين من حقوق الملكية الفكرية لضمان حماية اختراعاتهم وابتكاراتهم البيئية. المخرجات المتوقعة تشمل زيادة التسجيلات الخاصة بالبراءات البيئية وتحفيز المبدعين في المجالات البيئية على توثيق أفكارهم وحمايتها.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</si>
  <si>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الرئيسية:تلتزم وزارة الاقتصاد الوطني بتقديم حوافز مالية وإعفاءات ضريبية للمبتكرين البيئيين لتشجيعهم على تسجيل براءات الاختراع الخاصة بهم. سيشمل ذلك تقديم الدعم المالي للأفراد والشركات التي تقدم تقنيات بيئية مبتكرة. المخرجات المتوقعة تتضمن زيادة عدد براءات الاختراع البيئية الممنوحة وتعزيز دور الابتكار البيئي في تعزيز التنمية المستدامة.
المخرجات الرئيسية من تدخلات جهة المسؤولية المساندة: ستقوم سلطة جودة البيئة بتقديم الدعم الفني اللازم ومنح الموافقات في حال توفر الشروط البيئية المعلن عنها.</t>
  </si>
  <si>
    <t>المخرجات الرئيسية من تدخلات جهة المسؤولية الرئيسية:تتلتزم وزارة الاقتصاد الوطني بتعزيز التعاون بين القطاعين العام والخاص لدعم مشاريع البحث والتطوير في التقنيات البيئية. سيتضمن ذلك تقديم الدعم المالي والتقني للمشاريع التي تركز على تطوير حلول بيئية مبتكرة ومستدامة. المخرجات المتوقعة تشمل تحسين تنافسية الابتكارات البيئية ورفع القدرة التكنولوجية في القطاع البيئي.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</si>
  <si>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الرئيسية:تلتزم وزارة الاقتصاد الوطني بتقديم دعم شامل للشركات الملتزمة بالمعايير البيئية في عمليات تصدير منتجاتها. سيشمل هذا الدعم تقديم حوافز مالية وتسهيلات لوجستية لتيسير عمليات التصدير للمنتجات المستدامة. المخرجات المتوقعة تتضمن زيادة قدرة الشركات المحلية على تصدير المنتجات البيئية وتعزيز قدرتها التنافسية في الأسواق الدولية.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</si>
  <si>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الرئيسية:تلتزم وزارة الاقتصاد الوطني بتعزيز التعاون بين القطاعين العام والخاص لتحفيز بيئة ريادة الأعمال الخضراء. من خلال بناء شراكات استراتيجية، سيتم تمكين الشركات البيئية الناشئة من الوصول إلى الموارد والدعم المالي والفني، مما يساهم في تسهيل تأسيس شركات بيئية مستدامة.
المخرجات الرئيسية من تدخلات جهة المسؤولية المساندة:ستقوم سلطة جودة البيئة بتقديم الدعم الفني اللازم</t>
  </si>
  <si>
    <t>المخرجات الرئيسية من تدخلات جهة المسؤولية الرئيسية:سيتم تنفيذ برامج توعية لتعريف رواد الأعمال بأهمية تسجيل شركاتهم البيئية وفوائد هذا التسجيل، بما في ذلك الوصول إلى حوافز ومزايا تشجيعية. هذا سيساعد على تحفيز المزيد من الشركات البيئية في التسجيل وتوسيع نطاق الأعمال المستدامة.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</si>
  <si>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الرئيسية:تلتزم وزارة الاقتصاد الوطني بتشديد الرقابة على الادعاءات البيئية الخاصة بالمنتجات للحد من التضليل وضمان أن المنتجات التي تحمل ادعاءات بيئية صادقة ومطابقة للمعايير. هذا سيعزز الثقة بين المستهلكين والشركات البيئية المستدامة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</si>
  <si>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 تلتزم وزارة الاقتصاد بإطلاق قاعدة بيانات رقمية تسمح للمستهلكين بالتحقق من المنتجات البيئية المعتمدة والموثوقة. هذه القاعدة ستكون أداة شفافة تدعم اتخاذ قرارات مستنيرة من قبل المستهلكين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</si>
  <si>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الرئيسية:تلتزم وزارة الاقتصاد بتعزيز حملات توعية واسعة للمستهلكين لشرح أهمية اختيار المنتجات المستدامة وكيفية التمييز بين العلامات البيئية الصحيحة وغير الصحيحة. هذه الحملات ستسهم في رفع الوعي وتعزيز اختيار المنتجات الصديقة للبيئة
المخرجات الرئيسية من تدخلات جهة المسؤولية المساندة: ستقوم سلطة جودة البيئة بتقديم الدعم الفني اللازم</t>
  </si>
  <si>
    <t>المخرجات الرئيسية من تدخلات جهة المسؤولية الرئيسية:تلتزم وزارة الاقتصاد بتطوير آليات فعالة للإبلاغ عن الادعاءات البيئية المضللة، مما يتيح للمستهلكين والإعلام تقديم الشكاوى للجهات المختصة والتعامل معها بشكل قانوني وسريع.
المخرجات الرئيسية من تدخلات جهة المسؤولية المساندة:ستقوم سلطة جودة البيئة بتقديم الدعم الفني اللازم</t>
  </si>
  <si>
    <t>المخرجات الرئيسية من تدخلات جهة المسؤولية الرئيسية: عدد من الوظائف الخضراء قد استحدثت. تلتزم وزارة العمل بتشجيع الوظائف الخضراء من خلال مؤتمراتها وورشات عمل خاصة بذلك
المخرجات الرئيسية من تدخلات جهة المسؤولية المساندة: الوظائف الخضراء ساهمت في حماية وحفظ البيئة، وستقوم  سلطة جودة البيئة بمساندة وزارة العمل من خلال تقديم المشوره الفنيه اللازمه ومشاركة وزارة العمل في دعم وتشجيع الوظائف الخضراء.</t>
  </si>
  <si>
    <t>المخرجات الرئيسية من تدخلات جهة المسؤولية الرئيسية: مقدار التخفيف من الانبعاثات من قطاع النقل والمواصلات زاد، وبالتالي تلتزم وزارة النقل والمواصلات بزيادة عدد المركبات التي يتم رصد نسبة العوادم منها، وزيادة نسبة السيارات التي تم انزالها عن الشارع (التي عمرها أكثر من 20 عام)، وزيادة عدد فحوصات السيارات التي يتم فحصها قانونيا.  
المخرجات الرئيسية من تدخلات جهة المسؤولية المساندة: مقدار التخفيف من الانبعاثات من قطاع النقل والمواصلات زاد، وستقوم سلطة جودة البيئة بتقديم الدعم الفني اللازم.</t>
  </si>
  <si>
    <t>المخرجات الرئيسية من تدخلات جهة المسؤولية الرئيسية: عدد المركبات الصديقة للبيئة التي تم ترخيصها بازدياد، وتلتزم وزارة النقل والمواصلات بتشجيع ذلك
المخرجات الرئيسية من تدخلات جهة المسؤولية المساندة: عدد المركبات الصديقة للبيئة التي تم ترخيصها بازدياد، وستقوم سلطة جودة البيئة بتقديم الدعم الفني اللازم</t>
  </si>
  <si>
    <t>النتيجة 1- القدرات الخاصة بالتعامل مع حالات الطوارئ والكوارث البيئية لحماية البيئة والمصادر الطبيعيه معززة</t>
  </si>
  <si>
    <t>المخرجات الرئيسية من تدخلات جهة المسؤولية الرئيسية:سياسات الشراء العام يتضمن مفهوم الاستدامة البيئية  المخرجات الرئيسية من تدخلات جهة المسؤولية المساندة:ستقوم سلطة جودة البيئة بتقديم الدعم الفني اللازم لمجلس الشراء العام من أجل تضمين البيئة في سياساته من أجل الحفاظ على البيئة.</t>
  </si>
  <si>
    <t>النتيجة 2- موظفوا سلطة جودة البيئة مدربين في ادراج النوع الاجتماعي في مشاريعهم</t>
  </si>
  <si>
    <t>التدخل السياساتي 1: تدريب موظفي سلطة جودة البيئة في ادراج النوع الاجتماعي في مشاريعهم</t>
  </si>
  <si>
    <t>المخرجات الرئيسية من تدخلات جهة المسؤولية الرئيسية: عدد من المتدربين من موظفي سلطة جودة البيئة في قضايا النوع الاجتماعي، وتلتزم وزارة شؤون المرأه بعقد الدورات التدريبية
المخرجات الرئيسية من تدخلات جهة المسؤولية المساندة: عدد  من المتدربين من موظفي سلطة جودة البيئة في قضايا النوع الاجتماعي، وستقوم سلطة جودة البيئة بالمشاركة بتلك الدورات ومساندة تنظيمها</t>
  </si>
  <si>
    <r>
      <t>جهة المسؤولية الرئيسية:وزارة الاقتصاد الوطني
الجهة  المساندة: سلطة جودة البيئة</t>
    </r>
    <r>
      <rPr>
        <sz val="11"/>
        <color theme="5"/>
        <rFont val="Calibri"/>
        <family val="2"/>
        <scheme val="minor"/>
      </rPr>
      <t xml:space="preserve"> </t>
    </r>
  </si>
  <si>
    <t xml:space="preserve">جهة المسؤولية الرئيسية:وزارة الاقتصاد الوطني
الجهة  المساندة: سلطة جودة البيئة </t>
  </si>
  <si>
    <r>
      <t>المخرجات الرئيسية من تدخلات جهة المسؤولية الرئيسية</t>
    </r>
    <r>
      <rPr>
        <sz val="11"/>
        <color theme="5"/>
        <rFont val="Calibri"/>
        <family val="2"/>
        <scheme val="minor"/>
      </rPr>
      <t>:</t>
    </r>
    <r>
      <rPr>
        <sz val="11"/>
        <color theme="1"/>
        <rFont val="Calibri"/>
        <family val="2"/>
        <scheme val="minor"/>
      </rPr>
      <t>العلامة البيئية مروجة وستقوم وزارة الاقتصاد بحملات توعية للعلامات البيئية تستهدف المستهلكين والشركات 
المخرجات الرئيسية من تدخلات جهة المسؤولية المساندة: ستقوم سلطة جودة البيئة بتقديم الدعم الفني اللازم</t>
    </r>
  </si>
  <si>
    <r>
      <t>المخرجات الرئيسية من تدخلات جهة المسؤولية الرئيسية</t>
    </r>
    <r>
      <rPr>
        <sz val="11"/>
        <color theme="5"/>
        <rFont val="Calibri"/>
        <family val="2"/>
        <scheme val="minor"/>
      </rPr>
      <t>:</t>
    </r>
    <r>
      <rPr>
        <sz val="11"/>
        <color theme="1"/>
        <rFont val="Calibri"/>
        <family val="2"/>
        <scheme val="minor"/>
      </rPr>
      <t>المنتجات  الحاصلة على العلامة البيئية موفرة في قائمة الالكترونية</t>
    </r>
    <r>
      <rPr>
        <sz val="11"/>
        <color theme="5"/>
        <rFont val="Calibri"/>
        <family val="2"/>
        <scheme val="minor"/>
      </rPr>
      <t xml:space="preserve"> </t>
    </r>
    <r>
      <rPr>
        <sz val="11"/>
        <color theme="1"/>
        <rFont val="Calibri"/>
        <family val="2"/>
        <scheme val="minor"/>
      </rPr>
      <t xml:space="preserve">
المخرجات الرئيسية من تدخلات جهة المسؤولية المساندة: ستقوم سلطة جودة البيئة بتقديم الدعم الفني اللازم</t>
    </r>
  </si>
  <si>
    <t>المخرجات الرئيسية من تدخلات جهة المسؤولية الرئيسية: عدد من المنشآت الصناعية التي تطبق مفهوم الانتاج والاستهلاك المستدام، وتلتزم وزارة الصناعة بتشجيع المفهوم وعقد ورشات عمل ودورات تدريبيه من اجل تطبيق ذلك المفهوم. 
المخرجات الرئيسية من تدخلات جهة المسؤولية المساندة: عدد من المنشآت الصناعية التي تطبق مفهوم الانتاج والاستهلاك المستدام. ستقوم سلطة جودة البيئة بتقديم الدعم الفني المطلوب في تلك ورشات العمل والدورات التدريبيه لتطبيق  مفهوم الانتاج والاستهلاك المستدام.</t>
  </si>
  <si>
    <r>
      <t>المخرجات الرئيسية من تدخلات جهة المسؤولية الرئيسية: عدد من المشاريع التي طبقت متطلبات وتقنيات البناء الأخضر في المشاريع الصناعيه. وتلتزم وزارة الصناعة</t>
    </r>
    <r>
      <rPr>
        <sz val="11"/>
        <color theme="5"/>
        <rFont val="Calibri"/>
        <family val="2"/>
        <scheme val="minor"/>
      </rPr>
      <t xml:space="preserve"> </t>
    </r>
    <r>
      <rPr>
        <sz val="11"/>
        <color theme="1"/>
        <rFont val="Calibri"/>
        <family val="2"/>
        <scheme val="minor"/>
      </rPr>
      <t xml:space="preserve">بالعمل على تطبيق مفهوم البناء الاخضر  للمشاريع الصناعية بادراج ذلك في مواصفات ومخططات الابنيه المنوي بنائها او في تطوير المنشأت القائمه. 
المخرجات الرئيسية من تدخلات جهة المسؤولية المساندة: عدد من المشاريع التي طبقت متطلبات وتقنيات البناء الأخضر في المشاريع الصناعيه. وستقوم سلطة جودة البيئة بتقديم الاستشارة الفنيه المطلوبه لوزارة الصناعة من اجل انجاز ذلك. </t>
    </r>
  </si>
  <si>
    <t>المخرجات الرئيسية من تدخلات جهة المسؤولية الرئيسية: الرخص الممنوحة للمنشآت الصناعية/ جديدة ومجددة وتراعي الموافقة البيئية بازدياد. تلتزم وزارة الصناعة بالحصول على موافقة سلطة جودة البيئة على الرخص الممنوحة المنشآت الصناعيه. 
المخرجات الرئيسية من تدخلات جهة المسؤولية المساندة: الرخص الممنوحة للمنشآت الصناعية/ جديدة ومجددة وتراعي الموافقة البيئية بازدياد، ستقوم سلطة جودة البيئة بتقديم الدعم الفني اللازم ومنح الموافقات في حال توفر الشروط البيئية (المعلن عنها) بحاجة الى شطب .</t>
  </si>
  <si>
    <t>المخرجات الرئيسية من تدخلات جهة المسؤولية الرئيسية:تأهيل المسارات والمحميات البيئية في المناطق الأقل حظا ً ( محمية ام التوت ، ومسار واد قانا .. وغيرها ) وبالاضافة الى انشاء مسارات بيئة جديدة في محافظة سلفيت .
المخرجات الرئيسية من تدخلات جهة المسؤولية المساندة: ستقوم سلطة جودة البيئة بتقديم  الاستشارة الفنية اللازمة .</t>
  </si>
  <si>
    <t>المخرجات الرئيسية من تدخلات جهة المسؤولية الرئيسية: اتلاف البريد المصادر والذي يحوي على الكترونيات من خلال وسائل أمنة صديقة للبيئة من خلال لجنة رسمية 
المخرجات الرئيسية من تدخلات جهة المسؤولية المساندة:  ستقوم سلطة جودة البيئة بتقديم  الاستشارة الفنية اللازمة</t>
  </si>
  <si>
    <t>المخرجات الرئيسية من تدخلات جهة المسؤولية الرئيسية:القيام بمراعاة معايير البناء الأخضر في إعادة ترميم مباني  مكاتب البريد في المحافظات
المخرجات الرئيسية من تدخلات جهة المسؤولية المساندة:ستقوم سلطة جودة البيئة بتقديم  الاستشارة الفنية اللازمة</t>
  </si>
  <si>
    <r>
      <t>المخرجات الرئيسية من تدخلات جهة المسؤولية الرئيسية</t>
    </r>
    <r>
      <rPr>
        <sz val="11"/>
        <color theme="5"/>
        <rFont val="Calibri"/>
        <family val="2"/>
        <scheme val="minor"/>
      </rPr>
      <t xml:space="preserve">: </t>
    </r>
    <r>
      <rPr>
        <sz val="11"/>
        <color theme="1"/>
        <rFont val="Calibri"/>
        <family val="2"/>
        <scheme val="minor"/>
      </rPr>
      <t>الحملات التي تنفذ من خلال أدوات الاتصالات وتكنولوجيا المعلومات والبريد  والمعارض التكنولوجيه والتي تستهدف البيئة بإزدياد .
المخرجات الرئيسية من تدخلات جهة المسؤولية المساندة: ستقوم سلطة جودة البيئة بتقديم  الاستشارة الفنية اللازمة</t>
    </r>
  </si>
  <si>
    <t>المخرجات الرئيسية من تدخلات جهة المسؤولية الرئيسية:أتمتة اعمال البريد من خلال نظام الكتروني لمعالجة البعائث البريدية ،  عمليات بريدية مؤتمتة .
المخرجات الرئيسية من تدخلات جهة المسؤولية المساندة:ستقوم سلطة جودة البيئة بتقديم  الاستشارة الفنية اللازمة</t>
  </si>
  <si>
    <t xml:space="preserve">المخرجات الرئيسية من تدخلات جهة المسؤولية الرئيسية: وجود مساق في البيئة مضاف الى المناهج التدريبيه التي تقدمها مراكز  التدريب المهني (تدريب مشرفي السلامه في المنشأت وتدريب الحرفيين). تلتزم وزارة العمل بوضع خطة لتطبيق ذلك في مناهجها التدريبيه. 
المخرجات الرئيسية من تدخلات جهة المسؤولية المساندة:وجود مساق في البيئة مضاف الى المناهج التدريبيه التي تقدمها مراكز  التدريب المهني. وفي هذا السياق ستقوم سلطة دودة البيئة بتقديم الاستشارة الفنيه المطلوبه لوزارة العمل والقيام بالمشاركة في إعداد تلك المناهج من خلال كوادرها.    </t>
  </si>
  <si>
    <r>
      <t>المخرجات الرئيسية من تدخلات جهة المسؤولية الرئيسية:استخدام معايير البناء الأخضر بنسبة 15% من مشاريع الوزارة
المخرجات الرئيسية من تدخلات جهة المسؤولية المساندة:المساهمة في اعداد المعايير الخاصة</t>
    </r>
    <r>
      <rPr>
        <sz val="11"/>
        <color theme="5"/>
        <rFont val="Calibri"/>
        <family val="2"/>
        <scheme val="minor"/>
      </rPr>
      <t xml:space="preserve"> </t>
    </r>
    <r>
      <rPr>
        <sz val="11"/>
        <color theme="1"/>
        <rFont val="Calibri"/>
        <family val="2"/>
        <scheme val="minor"/>
      </rPr>
      <t xml:space="preserve">بالمباني خضراء تساهم في الحد من التلوث البيئي وتقلل من الانبعاثات الضارة </t>
    </r>
  </si>
  <si>
    <t>المخرجات الرئيسية من تدخلات جهة المسؤولية الرئيسية:تطبيق التحول الرقمي بنسبة 80% في الوزارة
المخرجات الرئيسية من تدخلات جهة المسؤولية المساندة:تساهم سلطة جودة البيئة في تقديم الدعم البيئي الفني اللازم لدعم البنية التحتية الرقمية في فلسطين</t>
  </si>
  <si>
    <t xml:space="preserve">المخرجات الرئيسية من تدخلات جهة المسؤولية الرئيسية: عدد السيارات الصغيره التي تم استبدالها بسيارات اكبر  بازدياد
المخرجات الرئيسية من تدخلات جهة المسؤولية المساندة: تقوم سلطة جودة البيئة بتقديم الدعم الفني اللازم </t>
  </si>
  <si>
    <t>المخرجات الرئيسية من تدخلات جهة المسؤولية الرئيسية: عدد من المشاريع المنفذة في قطاع النقل تُراعي الإدارة البيئية،  تلتزم وزارة النقل والمواصلات بالحصول على الموافقات البيئية اللازمه في إنشاء وادارة البنيه التحتيه للنقل والمواصلات. 
المخرجات الرئيسية من تدخلات جهة المسؤولية المساندة: وستقوم  سلطة جودة البيئة بتقديم الاستشارة الفنيه المطلوبه للحصول على الموافقة البيئية منها.</t>
  </si>
  <si>
    <t xml:space="preserve">المخرجات الرئيسية من تدخلات جهة المسؤولية الرئيسية:  كوادر مختصة من الشرطة والضابطة الجمركية والدفاع المدني للتعامل مع القضايا البيئية مؤهلة ومدربة .
المخرجات الرئيسية من تدخلات جهة المسؤولية المساندة:   الدليل الارشادي للأمن البيئي مطور   للجهات ذات العلاقة مدربه عليه </t>
  </si>
  <si>
    <r>
      <t>المخرجات الرئيسية من تدخلات جهة المسؤولية الرئيسية: تفعيل قنوات الاتصال والتنسيق بين الشرطة البيئية وسلطة جودة البيئة لضمان الاستجابة السريعة للمخالفات البيئية، وتحسين آليات تحويل القضايا البيئية للجهات المختصة بما يضمن تطبيق القانون بفعالية
المخرجات الرئيسية من تدخلات جهة المسؤولية المساندة:تقوم سلطة جودة البيئة</t>
    </r>
    <r>
      <rPr>
        <sz val="11"/>
        <color rgb="FFFF0000"/>
        <rFont val="Calibri"/>
        <family val="2"/>
        <scheme val="minor"/>
      </rPr>
      <t xml:space="preserve"> </t>
    </r>
    <r>
      <rPr>
        <sz val="11"/>
        <color theme="1"/>
        <rFont val="Calibri"/>
        <family val="2"/>
        <scheme val="minor"/>
      </rPr>
      <t>بانشاء نظام الكتروني  لتطوير آلية تبادل المعلومات البيئية مع وزارة الداخلية</t>
    </r>
  </si>
  <si>
    <t>المخرجات الرئيسية من تدخلات جهة المسؤولية الرئيسية: عدد من الحوافز الضريبية والمالية والجمركيه لمدخلات تنفيذ المشاريع والمبادرات الصديقة للبيئة تم تنفيذها. تلتزم الوزارة بتخفيض بعض السلع المستورده والتي تعتبر صديقه للبيئه. وعدم زيادة الضرائب المفروضة على السيارات الكهربائيه او الهجينة.     
المخرجات الرئيسية من تدخلات جهة المسؤولية المساندة: ستقوم سلطة جودة البيئة بتقديم الدعم الفني اللازم لوزارة الماليه من أجل المساهمة في الحفاظ على البيئة.</t>
  </si>
  <si>
    <r>
      <t>المخرجات الرئيسية من تدخلات جهة المسؤولية الرئيسية:االقيام العديد من الحملات تركز بشكل اساسي على فئة الشباب ومن تلك الحملات( حملة تطوعية في يوم الارض،حملة تطوعية في يوم الشجرة ،حملة تشجيع الشباب على الانخراط من خلال تنظيم الفعاليات تهدف الى خدمة المجتمع (حملات تنظيف،زراعة اشجار)، المخيمات الصيفية (زاوية البيئة) ،معسكر اعرف وطنك)
المخرجات الرئيسية من تدخلات جهة المسؤولية المساندة:</t>
    </r>
    <r>
      <rPr>
        <sz val="11"/>
        <color theme="5"/>
        <rFont val="Calibri"/>
        <family val="2"/>
        <scheme val="minor"/>
      </rPr>
      <t xml:space="preserve"> </t>
    </r>
    <r>
      <rPr>
        <sz val="11"/>
        <color theme="1"/>
        <rFont val="Calibri"/>
        <family val="2"/>
        <scheme val="minor"/>
      </rPr>
      <t>ستقوم سلطة جودة البيئة بتقديم الدعم الفني اللازم والمشاركة الفعالة خلال تلك الفعاليات والحملات .</t>
    </r>
  </si>
  <si>
    <t>المخرجات الرئيسية من تدخلات جهة المسؤولية الرئيسية: دمج البيئة على المستوى الإقليمي و الدولي من خلال المشاركة سنوياً مرتين دوليا وإقليميا في مجالات صديقة للبيئة
المخرجات الرئيسية من تدخلات جهة المسؤولية المساندة: ستقوم سلطة جودة البيئة بتقديم الدعم الفني اللازم .</t>
  </si>
  <si>
    <t>المخرجات الرئيسية من تدخلات جهة المسؤولية الرئيسية:  توفير بيئة عمل نظيفة وصحية للنساء، في المصانع، بحيث توفير بيئة عمل ومكان للعيش نظيف وصحي خاصة للنساء  
المخرجات الرئيسية من تدخلات جهة المسؤولية المساندة: ستقوم سلطة جودة البيئة بتقديم الدعم الفني اللازم .</t>
  </si>
  <si>
    <r>
      <t>المخرجات الرئيسية من تدخلات جهة المسؤولية الرئيسية: عدد من المبادرات والانشطة البيئية التي تستهدف المرأه، وتلتزم وزارة شؤون المرأة بتشجيع تلك المبادرات
المخرجات الرئيسية من تدخلات جهة المسؤولية المساندة: عدد من المبادرات والانشطة البيئية التي تستهدف المرأه، وستقوم</t>
    </r>
    <r>
      <rPr>
        <sz val="11"/>
        <color theme="5"/>
        <rFont val="Calibri"/>
        <family val="2"/>
        <scheme val="minor"/>
      </rPr>
      <t xml:space="preserve"> </t>
    </r>
    <r>
      <rPr>
        <sz val="11"/>
        <color theme="1"/>
        <rFont val="Calibri"/>
        <family val="2"/>
        <scheme val="minor"/>
      </rPr>
      <t>سلطة جودة البيئة بتقديم الدعم الفني اللازم</t>
    </r>
  </si>
  <si>
    <t>المخرجات الرئيسية من تدخلات حهة المسؤولية الرئيسية: عدد من برامج بناء القدرات التي تستهدف المرأه، وتلتزم وزارة شؤون المرأة بتطوير هذه البرامج 
المخرجات الرئيسية من تدخلات حهة المسؤولية المساندة: عدد من برامج بناء القدرات التي تستهدف المرأه، وستقوم سلطة جودة البيئة بتقديم الدعم الفني اللازم</t>
  </si>
  <si>
    <t>المخرجات الرئيسية من تدخلات جهة المسؤولية الرئيسية: قضايا البيئة مضمنة في الادلة التدريبيه التي تقدمها وزارة شؤون المرأه وتلتزم وزارة العمل بوضع خطة لتطبيق ذلك في مناهجها التدريبيه. 
المخرجات الرئيسية من تدخلات جهة المسؤولية المساندة: قضايا البيئة مضمنة في الادلة التدريبيه التي تقدمها وزارة شؤون المرأه. وفي هذا السياق ستقوم سلطة دودة البيئة بتقديم الاستشارة الفنيه المطلوبه لوزارة شؤون المرأة</t>
  </si>
  <si>
    <t>جهة المسؤولية الرئيسية: وزارة الأوقاف والشؤون الدينية 
الجهة  المساندة: سلطة جودة البيئة</t>
  </si>
  <si>
    <t>جهة المسؤولية الرئيسية: وزارة الأوقاف والشؤون الدينية
الجهة  المساندة: سلطة جودة البيئة</t>
  </si>
  <si>
    <t>المخرجات الرئيسية من تدخلات جهة المسؤولية الرئيسية:  مستويات المعرفه البيئية لدى المجتمع في ازدياد
المخرجات الرئيسية من تدخلات جهة المسؤولية المساندة: ستقوم بتقديم المشورة الفنية الازمة .</t>
  </si>
  <si>
    <t>المخرجات الرئيسية من تدخلات جهة المسؤولية الرئيسية: ستقوم سلطة المياه بتنفيذ مشاريع تأهيل شبكات مياه و توسعة مشاريع إنشاء وتأهيل محطات ضخ وخطوط التوزيع، وكذلك مشاريع خطوط ناقلة بين المصادر ومحطات ضخ وتأهيل القائم منها  
المخرجات الرئيسية من تدخلات جهة المسؤولية المساندة:تقدم سلطة جودة البيئة المشورة البيئية الفنية اللازمة .</t>
  </si>
  <si>
    <t xml:space="preserve">جهة المسؤولية الرئيسية: وزارة التخطيط والتعاون الدولي
الجهة  المساندة: سلطة جودة البيئة، </t>
  </si>
  <si>
    <t xml:space="preserve">عدد جولات الرقابة والتفتيش البيئي المنفذة (سنويا) </t>
  </si>
  <si>
    <r>
      <t>المخرجات الرئيسيه من تدخلات جهة المسؤولية الرئيسية: بناء قدرات الإعلاميين في مواضيع البيئة، زيادة عدد الجولات الاعلاميه المنظمه، زيادة عدد</t>
    </r>
    <r>
      <rPr>
        <sz val="11"/>
        <color rgb="FFFF0000"/>
        <rFont val="Calibri"/>
        <family val="2"/>
        <scheme val="minor"/>
      </rPr>
      <t xml:space="preserve"> المواد  </t>
    </r>
    <r>
      <rPr>
        <sz val="11"/>
        <color theme="1"/>
        <rFont val="Calibri"/>
        <family val="2"/>
        <scheme val="minor"/>
      </rPr>
      <t>الاعلاميه والانفوجرافيك والأفلام الوثائقيه البيئيه، زيادة عدد المناسبات البيئيه التي يتم احياؤها، زيادة عدد</t>
    </r>
    <r>
      <rPr>
        <sz val="11"/>
        <color rgb="FFFF0000"/>
        <rFont val="Calibri"/>
        <family val="2"/>
        <scheme val="minor"/>
      </rPr>
      <t xml:space="preserve"> المنصات</t>
    </r>
    <r>
      <rPr>
        <sz val="11"/>
        <color theme="1"/>
        <rFont val="Calibri"/>
        <family val="2"/>
        <scheme val="minor"/>
      </rPr>
      <t xml:space="preserve"> الاعلاميه الرقميه
</t>
    </r>
  </si>
  <si>
    <t>المخرجات الرئيسيه من تدخلات جهة المسؤولية الرئيسية:  نشرات توعية تعريف بالسياحة البيئية والمتنزهات الوطنية وسبل المحافظة عليها، رفع مستوى المعرفة والوعي المجتمعي للحفاظ على المياه، رفع مستوى المعرفة والوعي لتحسين المشهد الجمالي لمختلف قطاعات المجتمع، رفع مستوى المعرفة والوعي للحفاظ على البيئة الهوائيه لمختلف قطاعات المجتمع، عمل برامج تثقيفية من أجل زيادة الـوعي بشأن المواد الخطرة وآثارها على البيئة و الصحةالعامة وكيفية التعامل معها وإدارتها لدى المجتمع المحلي، تنفيذ برامج وحملات مشتركة مع المجتمع المدني لتوعية المجتمع في الجوانب الصحيه والبيئيه المتعلقه بالنفايات الصلبه</t>
  </si>
  <si>
    <t>عدد الحملات الاعلامية البيئية المنفذة</t>
  </si>
  <si>
    <t xml:space="preserve">المخرجات الرئيسيه من تدخلات جهة المسؤولية الرئيسية: رصد الجرائم البيئية و تقرير الانتهاكات الاسرائيلية وتنظيم جولات اعلاميه وانتاج تقارير صحفيه وافلام وثائقيه وانفوغرافيك لتغطيه انتهاكات الاحتلال للبيئة الفلسطينية ونشرها في وسائل الاعلام المحلية والعالمية
</t>
  </si>
  <si>
    <t>عدد المواد الإعلامية  البيئية التي تم اعدادها ونشرها (سنويا)</t>
  </si>
  <si>
    <t>التدخل السياساتي 1: تشجيع المبادرات الرياديه  لحماية البيئة</t>
  </si>
  <si>
    <t xml:space="preserve"> تشجيع المبادرات الرياديه  لحماية البيئه</t>
  </si>
  <si>
    <t>المبادرات بخصوص حماية البيئه معززة</t>
  </si>
  <si>
    <r>
      <t>عدد</t>
    </r>
    <r>
      <rPr>
        <sz val="11"/>
        <color rgb="FFFF0000"/>
        <rFont val="Calibri "/>
      </rPr>
      <t xml:space="preserve"> </t>
    </r>
    <r>
      <rPr>
        <sz val="11"/>
        <rFont val="Calibri "/>
      </rPr>
      <t>المواد</t>
    </r>
    <r>
      <rPr>
        <sz val="11"/>
        <color rgb="FFFF0000"/>
        <rFont val="Calibri "/>
      </rPr>
      <t xml:space="preserve"> </t>
    </r>
    <r>
      <rPr>
        <sz val="11"/>
        <color theme="1"/>
        <rFont val="Calibri "/>
      </rPr>
      <t>الاعلامية (المسموعة والمرئية) ذات المضمون البيئي التي تم تنفيذها</t>
    </r>
  </si>
  <si>
    <r>
      <t>عدد المناسبات البيئية التي تم احياؤها</t>
    </r>
    <r>
      <rPr>
        <sz val="11"/>
        <color rgb="FFFF0000"/>
        <rFont val="Calibri "/>
      </rPr>
      <t xml:space="preserve"> </t>
    </r>
    <r>
      <rPr>
        <sz val="11"/>
        <rFont val="Calibri "/>
      </rPr>
      <t>ومعالجتها اعلاميا</t>
    </r>
  </si>
  <si>
    <r>
      <t xml:space="preserve">عدد </t>
    </r>
    <r>
      <rPr>
        <sz val="11"/>
        <color rgb="FFFF0000"/>
        <rFont val="Calibri "/>
      </rPr>
      <t xml:space="preserve"> </t>
    </r>
    <r>
      <rPr>
        <sz val="11"/>
        <rFont val="Calibri "/>
      </rPr>
      <t>البرامج</t>
    </r>
    <r>
      <rPr>
        <sz val="11"/>
        <color rgb="FFFF0000"/>
        <rFont val="Calibri "/>
      </rPr>
      <t xml:space="preserve">  </t>
    </r>
    <r>
      <rPr>
        <sz val="11"/>
        <color theme="1"/>
        <rFont val="Calibri "/>
      </rPr>
      <t>/ الانشطة البيئية المنفذة</t>
    </r>
  </si>
  <si>
    <r>
      <t>عدد الاشخاص الذين تم استهدافه</t>
    </r>
    <r>
      <rPr>
        <sz val="11"/>
        <rFont val="Calibri "/>
      </rPr>
      <t>م/ تدريبهم على مواضيع بيئية مختلفة</t>
    </r>
  </si>
  <si>
    <r>
      <t>عدد المبادرات البيئيه</t>
    </r>
    <r>
      <rPr>
        <sz val="11"/>
        <rFont val="Calibri "/>
      </rPr>
      <t xml:space="preserve">  التي تم تسليط الضوء عليها اعلاميا </t>
    </r>
    <r>
      <rPr>
        <sz val="11"/>
        <color theme="1"/>
        <rFont val="Calibri "/>
      </rPr>
      <t xml:space="preserve"> (سنويا)</t>
    </r>
  </si>
  <si>
    <r>
      <t>تطوير وبناء نظام مراقبة وتفتيش فعال</t>
    </r>
    <r>
      <rPr>
        <sz val="11"/>
        <rFont val="Calibri "/>
      </rPr>
      <t xml:space="preserve"> للمنشات المرخصة وغير المرخصة  بكل المجالات  بناء على قاعدة بينات سلطة  جودة البيئة  </t>
    </r>
    <r>
      <rPr>
        <sz val="11"/>
        <color theme="1"/>
        <rFont val="Calibri "/>
      </rPr>
      <t xml:space="preserve"> رقم المنشات المرخصة ؟</t>
    </r>
  </si>
  <si>
    <t>عدد الاتفاقيات البيئية الموقعة التي اصبحت فلسطين عضواً فيها  ( كافة المجالات)</t>
  </si>
  <si>
    <t>اتفاقية خاصة بالتنوع الحيوي</t>
  </si>
  <si>
    <t>قائمة حمراء للاناوتع المهددة بالانقراض</t>
  </si>
  <si>
    <t xml:space="preserve">المخرجات الرئيسية من تدخلات جهة المسؤولية الرئيسية:تدريب 30 مهندس لاستخدام معايير البناء الأخضر في مشاريع الوزارة
المخرجات الرئيسية من تدخلات جهة المسؤولية المساندة:تقوم سلطة جودة البيئة وبالتعاون مع وزارة الحكم المحلي بتقديم تدريب للمهندسين  في وزارة الأشغال  العامة والاسكان على معايير البناء الأخضر المستدام </t>
  </si>
  <si>
    <t>جهة المسؤولية الرئيسية: وزارة الخارجيه والمغتربين
الجهة  المساندة: سلطة جودة البيئة</t>
  </si>
  <si>
    <t>المخرجات الرئيسية من تدخلات جهة المسؤولية الرئيسية: عدد من الحالات/القضايا البيئية تم تقديمها ووضعها امام المجتمع الدولي ضد الاحتلال (مرافعة دولة فلسطين أمام محكمة العدل الدولية حول تأثير الإحتلال على تغير المناخ، وفضح انتهاكات الإحتلال البيئية أمام الجهات التالية: برنامج الأمم المتحدة للبيئة، مؤتمر الأطراف لتغير المناخ، مؤتمر الأطراف للتنوع البيولوجي، مؤتمر مواثيق بازل وروتردام واستكهولم، مؤتمر الأطراف لمكافحة التصحر وغيرها)
المخرجات الرئيسية من تدخلات جهة المسؤولية المساندة: ستقوم سلطة جودة البيئة بإعداد التقارير الدورية لعدد من الحالات/القضايا البيئية التي سيتم تقديمها ووضعها امام المجتمع الدولي ضد انتهاكات  الاحتلال</t>
  </si>
  <si>
    <t>جهة المسؤولية الرئيسية: وزارة الماليه 
الجهة  المساندة: سلطة جودة البيئة</t>
  </si>
  <si>
    <r>
      <t>المخرجات الرئيسية من تدخلات جهة المسؤولية الرئيسية: عدد من المرافق والمنشأت الدينيه تطبق مفهوم البناء الاخضر
المخرجات الرئيسية من تدخلات جهة المسؤولية المساندة:</t>
    </r>
    <r>
      <rPr>
        <sz val="11"/>
        <color theme="5"/>
        <rFont val="Calibri"/>
        <family val="2"/>
        <scheme val="minor"/>
      </rPr>
      <t xml:space="preserve"> ستقوم</t>
    </r>
    <r>
      <rPr>
        <sz val="11"/>
        <rFont val="Calibri"/>
        <family val="2"/>
        <scheme val="minor"/>
      </rPr>
      <t xml:space="preserve"> بتقديم المشورة الفنية الازمة</t>
    </r>
    <r>
      <rPr>
        <sz val="11"/>
        <color theme="5"/>
        <rFont val="Calibri"/>
        <family val="2"/>
        <scheme val="minor"/>
      </rPr>
      <t xml:space="preserve"> .</t>
    </r>
  </si>
  <si>
    <t>إعداد الخطة الوطنية لإدارة النفايات الخطرة وتشمل: اعتماد التعليمات الخاصه والقوائم الخاصه بنظام ادارة النفايات الخطرة رقم 6 لسنة 2021 من قبل الوزارات والهيئات الحكوميه الشريكه واعتماده من قبل رئيس سلطة جودة البيئة، تحضير الالتزامات الوطنية التي تترتب على اتفاقية بازل: اعداد خطط وطنية للتعامل مع حوادث المواد الخطرة ونفاياتها وتسرب منتجات النفط، تأسيس قاعدة بيانات شامله للنفايات الخطره تتضمن انواعها ومعلومات عن القطاعات التي تولد تلك النفايات وطرق ادارتها وتسجيل كمياتها، استكمال وتفعيل الاطار القانوني الناظم لادارة متكامله للنفايات الخطره، عمل نظام  للرقابة والتفتيش البيئي على ادارة النفايات الخطرة على المنشأت الصناعيه، توفير الأماكن المناسبة للتخزين المؤقت للنفايات الخطرة والمواد المضبوطة من قبل الجهات ذات العلاقة لحين التخلص منها، تطوير برامج تعليم وتدريب لتعزيز القدرات الفنيه والاداريه للجهات الحكوميه المختصة وتوفير الإمكانيات المطلوبه سواء لوجستيه او تقنيه لادارة النفايات الخطره، تطوير وتدريب كوادر متخصصة في مجال التوعيه بشأن النفايات الخطره، اعداد نظام لجمع ونقل والتخلص من النفايات الخطره بحيث يتم فصل النفايات الخطره عن غيرها من النفايات والعمل على انشاء مكبات خاصة ومجهزه لتلك النفايات، اعداد نظام لمتابعة ورصد النفايات الخطرة وحركتها، العمل على مواصلة ملاحقة الجانب الإسرائيلي قانونيا بشأن التهريب الغير مشروع للنفايات الخطره 
مشروع  معالجة النفايات الخطرة والتخلص الآمن منها في فلسطين من خلال انشاء نظام وطني متكامل لإدارة ومعالجة النفايات الخطرة، من خلال انشاء وحدة مركزية متخصصة بالمعازالة الخطورة من هذه النفايات،  وإلى تعزيز قدرات المؤسسات ذات العلاقة على المستوى الفني والتشريعي، وتقليل مصادر التلوث، وتعزيز الانفصال عن المنظومة الخاصة بالنفايات الخطرة المفروضة علينا من قبل الاحتلال، وكذلك تعزيز الالتزام الفلسطيني بمتطلبات اتفاقية بازل ومتطلبات الاتفاقيات البيئية الدولية الأخرى بشأن التحكم في نقل النفايات الخطرة والتخلص منها .</t>
  </si>
  <si>
    <t xml:space="preserve">مشروع لاعداد خطط إدارية للمحميات الطبيعية حسب الإمكانات المتاحة ، مشروع لدراسة  حدائق جيولوجية مقترحة واعداد ملفات ترشيحها لليونويسكو ، مشروع اعداد القوائم الحمراء للانواع و  إجراء مسح شامل للتنوع الحيوي في فلسطين وإعادة تقييمه يهدف هذا المشروع إلى تحديث قاعدة البيانات الوطنية للتنوع الحيوي من خلال إجراء مسوحات علمية حديثة باستخدام تقنيات الاستشعار عن بعد والعمل الميداني. وسيسهم المشروع في تعزيز إدارة التنوع الحيوي، دعم التخطيط البيئي المستدام، وتحديد المناطق ذات الأولوية للحماية، بما ينسجم مع اتفاقية التنوع الحيوي. مشروع اعادة تأهيل الينابيع في الضفة الغربية والذي يهدف الى  إعادة تأهيل هذه الينابيع  والآبار وحمايتها من مصادر التلوث وضمان استفادة المجتمعات المحلية منها بشكل مستدام، بما يعزز صمودهم في أراضيهم ويقلل من اعتمادهم على مصادر المياه الإسرائيلية.  </t>
  </si>
  <si>
    <t>رفع مستوى جاهزية فلسطين في مجال العمل المناخي وكذلك  ل التمويل المناخي. وهذا يشمل: إنشاء بنية إدارية ونظام إداري فيما يتعلق بالتمويل المتعلق بتغير المناخ، وادماج تغير المناخ في نظام الصرف العام والنظام المالي الوطني، وإنشاء صندوق البيئة وتغير المناخ ،وهذا أمر مهم فيما يتعلق بتعزيز المصادر المالية للمؤسسات الحكومية، وكذلك فيما يتعلق باجتذاب المزيد من التمويل من الجهات المانحة كما يشمل ذلك تعزيز ادماج القطاع الخاص في العمل المناخي كشريك أصيل في عملية التنمية وكذلك في  الاستجابه لتحديات التغير المناخي وكذلك اعتماد الاطار الوطني لتجارة الكربون وبما يمكن دولة فلسطين من الاستفادة من الفرص المتاحه انسجاما مع تنفيذ المادة السادسة من اتفاقية باريس لتغير المناخ .تنفيذ عدة مشاريع  منها: تخضير مراكز المدن الفلسطينية يأتي هذا المشروع للتأكيد على تحسين نوعية الحياة الحضرية، ويندرج ضمن جهود التكيف مع تغير المناخ ويعزز تنفيذ التزامات فلسطين بموجب اتفاقية الأمم المتحدة الإطارية بشأن تغير المناخ، واتفاقية باريس للحد من غازات الدفيئة، كما يتماشى مع مبادرة الشرق الأوسط الأخضر الهادفة إلى مضاعفة الغطاء النباتي وتقليل الانبعاثات.  مشروع  تحسين كفاءة الطاقة في المباني الحكومية من خلال تطبيق متطلبات التدقيق الطاقي في عدد من المؤسسات لرفع كفاءة استخدام الطاقة فيها، واستخدام الطاقة الشمسية للإنارة والأغراض المكتبية الأخرى في المباني المملوكة للحكومة والتي يتوفر فيها مساحات وامكانيات تركيب لوحات طاقة شمسية. مشروع إدارة بيئية متكاملة للتجمعات السكانية المهددة  بهدف إنشاء منظومة متكاملة للإدارة البيئية تشمل تطوير مصادر الطاقة المتجددة، وإدارة النفايات الصلبة، ومعالجة المياه العادمة، بما يعزز صمود السكان، ويحسن الظروف البيئية والصحية، ويقلل الاعتماد على الاحتلال الاسرائيلي وبالذات في قطاع الكهرباء. مما يعزز صمودهم في ارضهم  ويقلل من الاستقطاعات واستنزاف الموازنة الفلسطينية لصالح شركة الكهرباء .</t>
  </si>
  <si>
    <t>النتيجه 2- الانواع الغريبة الغازية مكافحة،والأنواع الأصيلة بازدياد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</si>
</sst>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Red]0"/>
    <numFmt numFmtId="166" formatCode="0.0"/>
  </numFmts>
  <fonts count="41">
    <font>
      <sz val="11"/>
      <color theme="1"/>
      <name val="Calibri"/>
      <family val="2"/>
      <scheme val="minor"/>
    </font>
    <font>
      <sz val="11"/>
      <color theme="1"/>
      <name val="Simplified Arabic"/>
      <family val="1"/>
    </font>
    <font>
      <sz val="11"/>
      <color theme="1"/>
      <name val="Times New Roman"/>
      <family val="1"/>
    </font>
    <font>
      <b/>
      <sz val="11"/>
      <color rgb="FF000000"/>
      <name val="Simplified Arabic"/>
      <family val="1"/>
    </font>
    <font>
      <b/>
      <sz val="11"/>
      <color theme="1"/>
      <name val="Simplified Arabic"/>
      <family val="1"/>
    </font>
    <font>
      <b/>
      <sz val="16"/>
      <color theme="1"/>
      <name val="Calibri"/>
      <family val="2"/>
      <scheme val="minor"/>
    </font>
    <font>
      <b/>
      <sz val="12"/>
      <color theme="1"/>
      <name val="Calibri Light"/>
      <family val="2"/>
      <scheme val="major"/>
    </font>
    <font>
      <b/>
      <sz val="12"/>
      <color rgb="FF000000"/>
      <name val="Calibri Light"/>
      <family val="2"/>
      <scheme val="major"/>
    </font>
    <font>
      <b/>
      <sz val="14"/>
      <color rgb="FFFF0000"/>
      <name val="Calibri Light"/>
      <family val="2"/>
      <scheme val="major"/>
    </font>
    <font>
      <b/>
      <sz val="11"/>
      <color theme="1"/>
      <name val="Calibri Light"/>
      <family val="2"/>
      <scheme val="major"/>
    </font>
    <font>
      <b/>
      <sz val="12"/>
      <name val="Calibri Light"/>
      <family val="2"/>
      <scheme val="major"/>
    </font>
    <font>
      <b/>
      <sz val="7"/>
      <color theme="1"/>
      <name val="Calibri Light"/>
      <family val="2"/>
      <scheme val="major"/>
    </font>
    <font>
      <b/>
      <sz val="11"/>
      <name val="Calibri Light"/>
      <family val="2"/>
      <scheme val="major"/>
    </font>
    <font>
      <sz val="7"/>
      <color rgb="FF777777"/>
      <name val="Droid Arabic Kufi"/>
    </font>
    <font>
      <sz val="12"/>
      <color theme="1"/>
      <name val="Calibri"/>
      <family val="2"/>
      <scheme val="minor"/>
    </font>
    <font>
      <sz val="12"/>
      <color theme="0"/>
      <name val="Calibri"/>
      <family val="2"/>
      <scheme val="minor"/>
    </font>
    <font>
      <sz val="12"/>
      <color theme="7"/>
      <name val="Calibri"/>
      <family val="2"/>
      <scheme val="minor"/>
    </font>
    <font>
      <b/>
      <sz val="12"/>
      <color theme="7"/>
      <name val="Calibri Light"/>
      <family val="2"/>
      <scheme val="major"/>
    </font>
    <font>
      <b/>
      <sz val="14"/>
      <color theme="1"/>
      <name val="Calibri"/>
      <family val="2"/>
      <scheme val="minor"/>
    </font>
    <font>
      <b/>
      <sz val="12"/>
      <color rgb="FFFF0000"/>
      <name val="Calibri Light"/>
      <family val="2"/>
      <scheme val="major"/>
    </font>
    <font>
      <b/>
      <sz val="12"/>
      <color rgb="FF000000"/>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Calibri"/>
      <family val="2"/>
    </font>
    <font>
      <b/>
      <sz val="11"/>
      <color rgb="FFFF0000"/>
      <name val="Calibri Light"/>
      <family val="2"/>
      <scheme val="major"/>
    </font>
    <font>
      <sz val="8"/>
      <color rgb="FF000000"/>
      <name val="Segoe UI"/>
      <family val="2"/>
    </font>
    <font>
      <sz val="11"/>
      <color theme="4"/>
      <name val="Calibri"/>
      <family val="2"/>
      <scheme val="minor"/>
    </font>
    <font>
      <sz val="11"/>
      <color theme="1"/>
      <name val="Calibri"/>
      <family val="2"/>
      <scheme val="minor"/>
    </font>
    <font>
      <b/>
      <sz val="16"/>
      <color theme="1"/>
      <name val="Calibri Light"/>
      <family val="2"/>
      <scheme val="major"/>
    </font>
    <font>
      <sz val="12"/>
      <color theme="1"/>
      <name val="Times New Roman"/>
      <family val="1"/>
    </font>
    <font>
      <sz val="11"/>
      <color theme="1"/>
      <name val="Arial"/>
      <family val="2"/>
    </font>
    <font>
      <b/>
      <sz val="11"/>
      <color theme="1"/>
      <name val="Calibri "/>
    </font>
    <font>
      <sz val="11"/>
      <color theme="1"/>
      <name val="Calibri "/>
    </font>
    <font>
      <sz val="12"/>
      <color theme="1"/>
      <name val="Calibri "/>
    </font>
    <font>
      <b/>
      <sz val="11"/>
      <color rgb="FFFF0000"/>
      <name val="Calibri "/>
    </font>
    <font>
      <sz val="11"/>
      <name val="Calibri "/>
    </font>
    <font>
      <sz val="11"/>
      <color rgb="FF000000"/>
      <name val="Calibri "/>
    </font>
    <font>
      <sz val="11"/>
      <color theme="5"/>
      <name val="Calibri"/>
      <family val="2"/>
      <scheme val="minor"/>
    </font>
    <font>
      <sz val="11"/>
      <color rgb="FF00B050"/>
      <name val="Calibri"/>
      <family val="2"/>
      <scheme val="minor"/>
    </font>
    <font>
      <sz val="11"/>
      <color rgb="FFFF0000"/>
      <name val="Calibri "/>
    </font>
  </fonts>
  <fills count="38">
    <fill>
      <patternFill patternType="none"/>
    </fill>
    <fill>
      <patternFill patternType="gray125"/>
    </fill>
    <fill>
      <patternFill patternType="solid">
        <fgColor rgb="FFE5DFEC"/>
        <bgColor indexed="64"/>
      </patternFill>
    </fill>
    <fill>
      <patternFill patternType="solid">
        <fgColor theme="4"/>
        <bgColor indexed="64"/>
      </patternFill>
    </fill>
    <fill>
      <patternFill patternType="solid">
        <fgColor rgb="FFFFFF00"/>
        <bgColor indexed="64"/>
      </patternFill>
    </fill>
    <fill>
      <patternFill patternType="solid">
        <fgColor theme="5"/>
        <bgColor indexed="64"/>
      </patternFill>
    </fill>
    <fill>
      <patternFill patternType="solid">
        <fgColor rgb="FFFF0000"/>
        <bgColor indexed="64"/>
      </patternFill>
    </fill>
    <fill>
      <patternFill patternType="solid">
        <fgColor theme="5" tint="0.59999389629810485"/>
        <bgColor indexed="64"/>
      </patternFill>
    </fill>
    <fill>
      <patternFill patternType="solid">
        <fgColor rgb="FFAEAAAA"/>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rgb="FFFF3399"/>
        <bgColor indexed="64"/>
      </patternFill>
    </fill>
    <fill>
      <patternFill patternType="solid">
        <fgColor rgb="FFFF66CC"/>
        <bgColor indexed="64"/>
      </patternFill>
    </fill>
    <fill>
      <patternFill patternType="solid">
        <fgColor rgb="FFFF7C8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rgb="FFFF3300"/>
        <bgColor indexed="64"/>
      </patternFill>
    </fill>
    <fill>
      <patternFill patternType="solid">
        <fgColor theme="8" tint="0.59999389629810485"/>
        <bgColor indexed="64"/>
      </patternFill>
    </fill>
    <fill>
      <patternFill patternType="solid">
        <fgColor theme="9"/>
        <bgColor indexed="64"/>
      </patternFill>
    </fill>
    <fill>
      <patternFill patternType="solid">
        <fgColor rgb="FF00B050"/>
        <bgColor indexed="64"/>
      </patternFill>
    </fill>
    <fill>
      <patternFill patternType="solid">
        <fgColor theme="8"/>
        <bgColor indexed="64"/>
      </patternFill>
    </fill>
    <fill>
      <patternFill patternType="solid">
        <fgColor theme="7" tint="0.59999389629810485"/>
        <bgColor indexed="64"/>
      </patternFill>
    </fill>
    <fill>
      <patternFill patternType="solid">
        <fgColor rgb="FF6F17A5"/>
        <bgColor indexed="64"/>
      </patternFill>
    </fill>
    <fill>
      <patternFill patternType="solid">
        <fgColor theme="9" tint="-0.249977111117893"/>
        <bgColor indexed="64"/>
      </patternFill>
    </fill>
    <fill>
      <patternFill patternType="solid">
        <fgColor rgb="FF00B0F0"/>
        <bgColor indexed="64"/>
      </patternFill>
    </fill>
    <fill>
      <patternFill patternType="solid">
        <fgColor rgb="FFC00000"/>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rgb="FF7030A0"/>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style="thin">
        <color indexed="64"/>
      </right>
      <top/>
      <bottom style="medium">
        <color rgb="FF000000"/>
      </bottom>
      <diagonal/>
    </border>
    <border>
      <left/>
      <right/>
      <top style="medium">
        <color rgb="FF000000"/>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000000"/>
      </top>
      <bottom/>
      <diagonal/>
    </border>
    <border>
      <left style="thin">
        <color indexed="64"/>
      </left>
      <right style="thin">
        <color indexed="64"/>
      </right>
      <top/>
      <bottom style="medium">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28" fillId="0" borderId="0" applyFont="0" applyFill="0" applyBorder="0" applyAlignment="0" applyProtection="0"/>
  </cellStyleXfs>
  <cellXfs count="658">
    <xf numFmtId="0" fontId="0" fillId="0" borderId="0" xfId="0"/>
    <xf numFmtId="0" fontId="0" fillId="0" borderId="1" xfId="0" applyBorder="1" applyAlignment="1">
      <alignment vertical="center"/>
    </xf>
    <xf numFmtId="0" fontId="0" fillId="0" borderId="1" xfId="0" applyBorder="1" applyAlignment="1">
      <alignment horizontal="center" vertical="center"/>
    </xf>
    <xf numFmtId="0" fontId="3" fillId="2" borderId="1"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1" fillId="0" borderId="1" xfId="0" applyFont="1" applyBorder="1" applyAlignment="1">
      <alignment horizontal="right" vertical="center" wrapText="1" readingOrder="2"/>
    </xf>
    <xf numFmtId="0" fontId="1" fillId="0" borderId="2" xfId="0" applyFont="1" applyBorder="1" applyAlignment="1">
      <alignment vertical="center" wrapText="1"/>
    </xf>
    <xf numFmtId="0" fontId="1" fillId="0" borderId="2" xfId="0" applyFont="1" applyBorder="1" applyAlignment="1">
      <alignment horizontal="justify" vertical="center" wrapText="1" readingOrder="2"/>
    </xf>
    <xf numFmtId="0" fontId="1" fillId="0" borderId="0" xfId="0" applyFont="1" applyAlignment="1">
      <alignment horizontal="justify" vertical="center" wrapText="1" readingOrder="2"/>
    </xf>
    <xf numFmtId="0" fontId="1" fillId="0" borderId="6" xfId="0" applyFont="1" applyBorder="1" applyAlignment="1">
      <alignment horizontal="justify" vertical="center" wrapText="1" readingOrder="2"/>
    </xf>
    <xf numFmtId="0" fontId="0" fillId="0" borderId="1" xfId="0" applyBorder="1" applyAlignment="1">
      <alignment vertical="center" wrapText="1"/>
    </xf>
    <xf numFmtId="0" fontId="1" fillId="0" borderId="7" xfId="0" applyFont="1" applyBorder="1" applyAlignment="1">
      <alignment horizontal="justify" vertical="center" wrapText="1" readingOrder="2"/>
    </xf>
    <xf numFmtId="0" fontId="1" fillId="0" borderId="8" xfId="0" applyFont="1" applyBorder="1" applyAlignment="1">
      <alignment horizontal="justify" vertical="center" wrapText="1" readingOrder="2"/>
    </xf>
    <xf numFmtId="0" fontId="1" fillId="0" borderId="1" xfId="0" applyFont="1" applyBorder="1" applyAlignment="1">
      <alignment horizontal="justify" vertical="center" wrapText="1" readingOrder="2"/>
    </xf>
    <xf numFmtId="0" fontId="1" fillId="6" borderId="7" xfId="0" applyFont="1" applyFill="1" applyBorder="1" applyAlignment="1">
      <alignment horizontal="justify" vertical="center" wrapText="1" readingOrder="2"/>
    </xf>
    <xf numFmtId="0" fontId="1" fillId="0" borderId="6" xfId="0" applyFont="1" applyBorder="1" applyAlignment="1">
      <alignment horizontal="right" vertical="center" wrapText="1" readingOrder="2"/>
    </xf>
    <xf numFmtId="0" fontId="0" fillId="0" borderId="2" xfId="0" applyBorder="1" applyAlignment="1">
      <alignment vertical="center"/>
    </xf>
    <xf numFmtId="0" fontId="0" fillId="0" borderId="4" xfId="0" applyBorder="1" applyAlignment="1">
      <alignment vertical="center"/>
    </xf>
    <xf numFmtId="0" fontId="1" fillId="0" borderId="10" xfId="0" applyFont="1" applyBorder="1" applyAlignment="1">
      <alignment horizontal="right" vertical="center" wrapText="1" readingOrder="2"/>
    </xf>
    <xf numFmtId="0" fontId="1" fillId="0" borderId="0" xfId="0" applyFont="1" applyAlignment="1">
      <alignment horizontal="right" vertical="center" wrapText="1" readingOrder="2"/>
    </xf>
    <xf numFmtId="0" fontId="0" fillId="6" borderId="2" xfId="0" applyFill="1" applyBorder="1" applyAlignment="1">
      <alignment vertical="center"/>
    </xf>
    <xf numFmtId="0" fontId="0" fillId="6" borderId="1" xfId="0" applyFill="1" applyBorder="1" applyAlignment="1">
      <alignment vertical="center"/>
    </xf>
    <xf numFmtId="0" fontId="1" fillId="6" borderId="0" xfId="0" applyFont="1" applyFill="1" applyAlignment="1">
      <alignment horizontal="justify" vertical="center" wrapText="1" readingOrder="2"/>
    </xf>
    <xf numFmtId="0" fontId="1" fillId="6" borderId="8" xfId="0" applyFont="1" applyFill="1" applyBorder="1" applyAlignment="1">
      <alignment horizontal="justify" vertical="center" wrapText="1" readingOrder="2"/>
    </xf>
    <xf numFmtId="0" fontId="1" fillId="7" borderId="1" xfId="0" applyFont="1" applyFill="1" applyBorder="1" applyAlignment="1">
      <alignment horizontal="justify" vertical="center" readingOrder="2"/>
    </xf>
    <xf numFmtId="0" fontId="0" fillId="3" borderId="2" xfId="0" applyFill="1" applyBorder="1" applyAlignment="1">
      <alignment vertical="center"/>
    </xf>
    <xf numFmtId="0" fontId="4" fillId="0" borderId="0" xfId="0" applyFont="1" applyAlignment="1">
      <alignment horizontal="center" vertical="center" wrapText="1"/>
    </xf>
    <xf numFmtId="0" fontId="1" fillId="0" borderId="2" xfId="0" applyFont="1" applyBorder="1" applyAlignment="1">
      <alignment horizontal="right" vertical="center" wrapText="1" readingOrder="2"/>
    </xf>
    <xf numFmtId="0" fontId="1" fillId="0" borderId="2" xfId="0" applyFont="1" applyBorder="1" applyAlignment="1">
      <alignment horizontal="right" vertical="center" readingOrder="2"/>
    </xf>
    <xf numFmtId="0" fontId="1" fillId="0" borderId="2" xfId="0" applyFont="1" applyBorder="1" applyAlignment="1">
      <alignment horizontal="justify" vertical="center" readingOrder="2"/>
    </xf>
    <xf numFmtId="0" fontId="1" fillId="6" borderId="2" xfId="0" applyFont="1" applyFill="1" applyBorder="1" applyAlignment="1">
      <alignment horizontal="justify" vertical="center" wrapText="1" readingOrder="2"/>
    </xf>
    <xf numFmtId="0" fontId="1" fillId="0" borderId="2" xfId="0" applyFont="1" applyBorder="1" applyAlignment="1">
      <alignment vertical="center"/>
    </xf>
    <xf numFmtId="0" fontId="1" fillId="3" borderId="2" xfId="0" applyFont="1" applyFill="1" applyBorder="1" applyAlignment="1">
      <alignment horizontal="justify" vertical="center" readingOrder="2"/>
    </xf>
    <xf numFmtId="0" fontId="1" fillId="6" borderId="2" xfId="0" applyFont="1" applyFill="1" applyBorder="1" applyAlignment="1">
      <alignment horizontal="justify" vertical="center" readingOrder="2"/>
    </xf>
    <xf numFmtId="0" fontId="1" fillId="6" borderId="2" xfId="0" applyFont="1" applyFill="1" applyBorder="1" applyAlignment="1">
      <alignment horizontal="right" vertical="center" wrapText="1" readingOrder="2"/>
    </xf>
    <xf numFmtId="0" fontId="0" fillId="0" borderId="2" xfId="0" applyBorder="1" applyAlignment="1">
      <alignment horizontal="right" vertical="center"/>
    </xf>
    <xf numFmtId="0" fontId="1" fillId="0" borderId="13" xfId="0" applyFont="1" applyBorder="1" applyAlignment="1">
      <alignment horizontal="right" vertical="center" wrapText="1" readingOrder="2"/>
    </xf>
    <xf numFmtId="0" fontId="7" fillId="8" borderId="1" xfId="0" applyFont="1" applyFill="1" applyBorder="1" applyAlignment="1">
      <alignment horizontal="center" vertical="center" wrapText="1" readingOrder="2"/>
    </xf>
    <xf numFmtId="0" fontId="7" fillId="8" borderId="1" xfId="0" applyFont="1" applyFill="1" applyBorder="1" applyAlignment="1">
      <alignment horizontal="right" vertical="center" wrapText="1" readingOrder="2"/>
    </xf>
    <xf numFmtId="0" fontId="9" fillId="0" borderId="1" xfId="0" applyFont="1" applyBorder="1"/>
    <xf numFmtId="0" fontId="9" fillId="0" borderId="1" xfId="0" applyFont="1" applyBorder="1" applyAlignment="1">
      <alignment horizontal="right"/>
    </xf>
    <xf numFmtId="0" fontId="9" fillId="0" borderId="1" xfId="0" applyFont="1" applyBorder="1" applyAlignment="1">
      <alignment horizontal="center"/>
    </xf>
    <xf numFmtId="0" fontId="9" fillId="4" borderId="1" xfId="0" applyFont="1" applyFill="1" applyBorder="1" applyAlignment="1">
      <alignment horizontal="center"/>
    </xf>
    <xf numFmtId="0" fontId="6" fillId="0" borderId="1" xfId="0" applyFont="1" applyBorder="1" applyAlignment="1">
      <alignment horizontal="center" vertical="center" wrapText="1" readingOrder="2"/>
    </xf>
    <xf numFmtId="0" fontId="6" fillId="0" borderId="1" xfId="0" applyFont="1" applyBorder="1" applyAlignment="1">
      <alignment horizontal="right" vertical="center" wrapText="1" readingOrder="2"/>
    </xf>
    <xf numFmtId="9" fontId="6" fillId="0" borderId="1" xfId="0" applyNumberFormat="1" applyFont="1" applyBorder="1" applyAlignment="1">
      <alignment horizontal="center" vertical="center" wrapText="1" readingOrder="2"/>
    </xf>
    <xf numFmtId="10" fontId="6" fillId="0" borderId="1" xfId="0" applyNumberFormat="1" applyFont="1" applyBorder="1" applyAlignment="1">
      <alignment horizontal="center" vertical="center" wrapText="1" readingOrder="2"/>
    </xf>
    <xf numFmtId="0" fontId="10" fillId="0" borderId="1" xfId="0" applyFont="1" applyBorder="1" applyAlignment="1">
      <alignment horizontal="right" vertical="center" wrapText="1" readingOrder="2"/>
    </xf>
    <xf numFmtId="0" fontId="10" fillId="0" borderId="1" xfId="0" applyFont="1" applyBorder="1" applyAlignment="1">
      <alignment horizontal="center" vertical="center" wrapText="1" readingOrder="2"/>
    </xf>
    <xf numFmtId="0" fontId="7" fillId="0" borderId="1" xfId="0" applyFont="1" applyBorder="1" applyAlignment="1">
      <alignment horizontal="right" vertical="center" wrapText="1" readingOrder="2"/>
    </xf>
    <xf numFmtId="0" fontId="10" fillId="0" borderId="1" xfId="0" applyFont="1" applyBorder="1" applyAlignment="1">
      <alignment horizontal="right" vertical="center"/>
    </xf>
    <xf numFmtId="0" fontId="9" fillId="0" borderId="1" xfId="0" applyFont="1" applyBorder="1" applyAlignment="1">
      <alignment horizontal="right" vertical="center"/>
    </xf>
    <xf numFmtId="0" fontId="6" fillId="0" borderId="1" xfId="0" applyFont="1" applyBorder="1" applyAlignment="1">
      <alignment horizontal="right" wrapText="1"/>
    </xf>
    <xf numFmtId="0" fontId="6" fillId="0" borderId="1" xfId="0" applyFont="1" applyBorder="1" applyAlignment="1">
      <alignment horizontal="right"/>
    </xf>
    <xf numFmtId="0" fontId="9" fillId="0" borderId="1" xfId="0" applyFont="1" applyBorder="1" applyAlignment="1">
      <alignment vertical="center"/>
    </xf>
    <xf numFmtId="0" fontId="10" fillId="6" borderId="1" xfId="0" applyFont="1" applyFill="1" applyBorder="1" applyAlignment="1">
      <alignment horizontal="center" vertical="center" wrapText="1" readingOrder="2"/>
    </xf>
    <xf numFmtId="10" fontId="10" fillId="6" borderId="1" xfId="0" applyNumberFormat="1" applyFont="1" applyFill="1" applyBorder="1" applyAlignment="1">
      <alignment horizontal="center" vertical="center" wrapText="1" readingOrder="2"/>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6" fillId="0" borderId="1" xfId="0" applyFont="1" applyBorder="1" applyAlignment="1">
      <alignment horizontal="center" vertical="center"/>
    </xf>
    <xf numFmtId="0" fontId="9" fillId="0" borderId="3" xfId="0" applyFont="1" applyBorder="1" applyAlignment="1">
      <alignment horizontal="center" vertical="center"/>
    </xf>
    <xf numFmtId="0" fontId="9" fillId="3" borderId="1" xfId="0" applyFont="1" applyFill="1" applyBorder="1"/>
    <xf numFmtId="0" fontId="9" fillId="3" borderId="1" xfId="0" applyFont="1" applyFill="1" applyBorder="1" applyAlignment="1">
      <alignment vertical="center"/>
    </xf>
    <xf numFmtId="0" fontId="9" fillId="0" borderId="1" xfId="0" applyFont="1" applyBorder="1" applyAlignment="1">
      <alignment horizontal="center" vertical="center" wrapText="1"/>
    </xf>
    <xf numFmtId="0" fontId="6" fillId="0" borderId="1" xfId="0" applyFont="1" applyBorder="1" applyAlignment="1">
      <alignment vertical="center" readingOrder="2"/>
    </xf>
    <xf numFmtId="0" fontId="6" fillId="0" borderId="1" xfId="0" applyFont="1" applyBorder="1" applyAlignment="1">
      <alignment horizontal="right" vertical="center" readingOrder="2"/>
    </xf>
    <xf numFmtId="0" fontId="6" fillId="0" borderId="15" xfId="0" applyFont="1" applyBorder="1" applyAlignment="1">
      <alignment horizontal="right" vertical="center" wrapText="1" readingOrder="2"/>
    </xf>
    <xf numFmtId="0" fontId="13" fillId="0" borderId="14" xfId="0" applyFont="1" applyBorder="1" applyAlignment="1">
      <alignment vertical="center" wrapText="1"/>
    </xf>
    <xf numFmtId="0" fontId="9" fillId="0" borderId="1" xfId="0" applyFont="1" applyBorder="1" applyAlignment="1">
      <alignment horizontal="right" wrapText="1"/>
    </xf>
    <xf numFmtId="0" fontId="9" fillId="0" borderId="1" xfId="0" applyFont="1" applyBorder="1" applyAlignment="1">
      <alignment vertical="center" wrapText="1"/>
    </xf>
    <xf numFmtId="0" fontId="12" fillId="6" borderId="1" xfId="0" applyFont="1" applyFill="1" applyBorder="1" applyAlignment="1">
      <alignment horizontal="center"/>
    </xf>
    <xf numFmtId="9" fontId="10" fillId="6" borderId="1" xfId="0" applyNumberFormat="1" applyFont="1" applyFill="1" applyBorder="1" applyAlignment="1">
      <alignment horizontal="center" vertical="center" wrapText="1" readingOrder="2"/>
    </xf>
    <xf numFmtId="0" fontId="9" fillId="3" borderId="1" xfId="0" applyFont="1" applyFill="1" applyBorder="1" applyAlignment="1">
      <alignment horizontal="center" vertical="center"/>
    </xf>
    <xf numFmtId="0" fontId="6" fillId="3" borderId="1" xfId="0" applyFont="1" applyFill="1" applyBorder="1" applyAlignment="1">
      <alignment horizontal="right" vertical="center" wrapText="1" readingOrder="2"/>
    </xf>
    <xf numFmtId="0" fontId="6" fillId="3" borderId="1" xfId="0" applyFont="1" applyFill="1" applyBorder="1" applyAlignment="1">
      <alignment horizontal="center" vertical="center" wrapText="1" readingOrder="2"/>
    </xf>
    <xf numFmtId="0" fontId="10" fillId="3" borderId="1" xfId="0" applyFont="1" applyFill="1" applyBorder="1" applyAlignment="1">
      <alignment horizontal="center" vertical="center" wrapText="1" readingOrder="2"/>
    </xf>
    <xf numFmtId="0" fontId="9" fillId="3" borderId="1" xfId="0" applyFont="1" applyFill="1" applyBorder="1" applyAlignment="1">
      <alignment horizontal="center" vertical="center" wrapText="1"/>
    </xf>
    <xf numFmtId="0" fontId="14" fillId="0" borderId="0" xfId="0" applyFont="1" applyAlignment="1">
      <alignment vertical="center"/>
    </xf>
    <xf numFmtId="0" fontId="15" fillId="9" borderId="0" xfId="0" applyFont="1" applyFill="1" applyAlignment="1">
      <alignment vertical="center"/>
    </xf>
    <xf numFmtId="0" fontId="14" fillId="0" borderId="1" xfId="0" applyFont="1" applyBorder="1" applyAlignment="1">
      <alignment vertical="center"/>
    </xf>
    <xf numFmtId="0" fontId="14" fillId="10" borderId="1" xfId="0" applyFont="1" applyFill="1" applyBorder="1" applyAlignment="1">
      <alignment vertical="center"/>
    </xf>
    <xf numFmtId="0" fontId="14" fillId="10" borderId="1" xfId="0" applyFont="1" applyFill="1" applyBorder="1" applyAlignment="1">
      <alignment horizontal="center" vertical="center" wrapText="1"/>
    </xf>
    <xf numFmtId="0" fontId="14" fillId="10" borderId="0" xfId="0" applyFont="1" applyFill="1" applyAlignment="1">
      <alignment vertical="center"/>
    </xf>
    <xf numFmtId="0" fontId="16" fillId="5" borderId="1" xfId="0" applyFont="1" applyFill="1" applyBorder="1" applyAlignment="1">
      <alignment vertical="center"/>
    </xf>
    <xf numFmtId="0" fontId="17" fillId="5" borderId="1" xfId="0" applyFont="1" applyFill="1" applyBorder="1" applyAlignment="1">
      <alignment horizontal="right" vertical="center" wrapText="1" readingOrder="2"/>
    </xf>
    <xf numFmtId="0" fontId="17" fillId="5" borderId="1" xfId="0" applyFont="1" applyFill="1" applyBorder="1" applyAlignment="1">
      <alignment horizontal="center" vertical="center" wrapText="1" readingOrder="2"/>
    </xf>
    <xf numFmtId="0" fontId="16" fillId="5" borderId="0" xfId="0" applyFont="1" applyFill="1" applyAlignment="1">
      <alignment vertical="center"/>
    </xf>
    <xf numFmtId="0" fontId="6" fillId="0" borderId="0" xfId="0" applyFont="1" applyAlignment="1">
      <alignment horizontal="right" vertical="center" wrapText="1" readingOrder="2"/>
    </xf>
    <xf numFmtId="0" fontId="15" fillId="9" borderId="0" xfId="0" applyFont="1" applyFill="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11" borderId="1" xfId="0" applyFont="1" applyFill="1" applyBorder="1" applyAlignment="1">
      <alignment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14" fillId="11" borderId="0" xfId="0" applyFont="1" applyFill="1" applyAlignment="1">
      <alignment vertical="center"/>
    </xf>
    <xf numFmtId="0" fontId="18" fillId="0" borderId="0" xfId="0" applyFont="1" applyAlignment="1">
      <alignment horizontal="justify" vertical="center" readingOrder="2"/>
    </xf>
    <xf numFmtId="0" fontId="19" fillId="0" borderId="1" xfId="0" applyFont="1" applyBorder="1" applyAlignment="1">
      <alignment horizontal="right" vertical="center" wrapText="1" readingOrder="2"/>
    </xf>
    <xf numFmtId="0" fontId="14" fillId="4" borderId="0" xfId="0" applyFont="1" applyFill="1" applyAlignment="1">
      <alignment horizontal="center" vertical="center"/>
    </xf>
    <xf numFmtId="0" fontId="14" fillId="12" borderId="0" xfId="0" applyFont="1" applyFill="1" applyAlignment="1">
      <alignment vertical="center"/>
    </xf>
    <xf numFmtId="0" fontId="14" fillId="12" borderId="0" xfId="0" applyFont="1" applyFill="1" applyAlignment="1">
      <alignment horizontal="center" vertical="center"/>
    </xf>
    <xf numFmtId="0" fontId="19" fillId="0" borderId="0" xfId="0" applyFont="1" applyAlignment="1">
      <alignment horizontal="right" vertical="center" wrapText="1" readingOrder="2"/>
    </xf>
    <xf numFmtId="0" fontId="6" fillId="12" borderId="0" xfId="0" applyFont="1" applyFill="1" applyAlignment="1">
      <alignment horizontal="right" vertical="center" wrapText="1" readingOrder="2"/>
    </xf>
    <xf numFmtId="0" fontId="19" fillId="12" borderId="0" xfId="0" applyFont="1" applyFill="1" applyAlignment="1">
      <alignment horizontal="right" vertical="center" wrapText="1" readingOrder="2"/>
    </xf>
    <xf numFmtId="0" fontId="14" fillId="10" borderId="1" xfId="0" applyFont="1" applyFill="1" applyBorder="1" applyAlignment="1">
      <alignment horizontal="center" vertical="center"/>
    </xf>
    <xf numFmtId="0" fontId="14" fillId="4" borderId="1" xfId="0" applyFont="1" applyFill="1" applyBorder="1" applyAlignment="1">
      <alignment horizontal="center" vertical="center"/>
    </xf>
    <xf numFmtId="0" fontId="16" fillId="5" borderId="1" xfId="0" applyFont="1" applyFill="1" applyBorder="1" applyAlignment="1">
      <alignment horizontal="center" vertical="center"/>
    </xf>
    <xf numFmtId="0" fontId="15" fillId="9" borderId="1" xfId="0" applyFont="1" applyFill="1" applyBorder="1" applyAlignment="1">
      <alignment vertical="center"/>
    </xf>
    <xf numFmtId="0" fontId="0" fillId="13" borderId="1" xfId="0" applyFill="1" applyBorder="1"/>
    <xf numFmtId="0" fontId="0" fillId="14" borderId="1" xfId="0" applyFill="1" applyBorder="1"/>
    <xf numFmtId="0" fontId="0" fillId="0" borderId="1" xfId="0" applyBorder="1" applyAlignment="1">
      <alignment horizontal="right" vertical="center" wrapText="1"/>
    </xf>
    <xf numFmtId="0" fontId="0" fillId="0" borderId="1" xfId="0" applyBorder="1" applyAlignment="1">
      <alignment vertical="top" wrapText="1"/>
    </xf>
    <xf numFmtId="0" fontId="0" fillId="0" borderId="1" xfId="0" applyBorder="1"/>
    <xf numFmtId="0" fontId="0" fillId="0" borderId="3" xfId="0" applyBorder="1"/>
    <xf numFmtId="0" fontId="0" fillId="0" borderId="2" xfId="0" applyBorder="1"/>
    <xf numFmtId="0" fontId="0" fillId="14" borderId="1" xfId="0" applyFill="1" applyBorder="1" applyAlignment="1">
      <alignment horizontal="center" vertical="center"/>
    </xf>
    <xf numFmtId="0" fontId="0" fillId="0" borderId="18" xfId="0" applyBorder="1" applyAlignment="1">
      <alignment horizontal="center"/>
    </xf>
    <xf numFmtId="0" fontId="0" fillId="0" borderId="17" xfId="0" applyBorder="1" applyAlignment="1">
      <alignment horizontal="center"/>
    </xf>
    <xf numFmtId="0" fontId="1" fillId="9" borderId="2" xfId="0" applyFont="1" applyFill="1" applyBorder="1" applyAlignment="1">
      <alignment horizontal="right" vertical="center" wrapText="1" readingOrder="2"/>
    </xf>
    <xf numFmtId="0" fontId="1" fillId="9" borderId="1" xfId="0" applyFont="1" applyFill="1" applyBorder="1" applyAlignment="1">
      <alignment vertical="center" wrapText="1"/>
    </xf>
    <xf numFmtId="0" fontId="0" fillId="9" borderId="1" xfId="0" applyFill="1" applyBorder="1" applyAlignment="1">
      <alignment vertical="center"/>
    </xf>
    <xf numFmtId="0" fontId="1" fillId="9" borderId="1" xfId="0" applyFont="1" applyFill="1" applyBorder="1" applyAlignment="1">
      <alignment horizontal="justify" vertical="center" wrapText="1" readingOrder="2"/>
    </xf>
    <xf numFmtId="0" fontId="1" fillId="9" borderId="2" xfId="0" applyFont="1" applyFill="1" applyBorder="1" applyAlignment="1">
      <alignment horizontal="justify" vertical="center" wrapText="1" readingOrder="2"/>
    </xf>
    <xf numFmtId="0" fontId="0" fillId="9" borderId="2" xfId="0" applyFill="1" applyBorder="1" applyAlignment="1">
      <alignment vertical="center"/>
    </xf>
    <xf numFmtId="0" fontId="1" fillId="9" borderId="2" xfId="0" applyFont="1" applyFill="1" applyBorder="1" applyAlignment="1">
      <alignment vertical="center"/>
    </xf>
    <xf numFmtId="0" fontId="7" fillId="0" borderId="1" xfId="0" applyFont="1" applyBorder="1" applyAlignment="1">
      <alignment horizontal="center" vertical="center" wrapText="1" readingOrder="2"/>
    </xf>
    <xf numFmtId="0" fontId="12" fillId="0" borderId="1" xfId="0" applyFont="1" applyBorder="1" applyAlignment="1">
      <alignment horizontal="center"/>
    </xf>
    <xf numFmtId="0" fontId="21" fillId="0" borderId="1" xfId="0" applyFont="1" applyBorder="1" applyAlignment="1">
      <alignment horizontal="right" vertical="center" wrapText="1"/>
    </xf>
    <xf numFmtId="0" fontId="21" fillId="0" borderId="1" xfId="0" applyFont="1" applyBorder="1"/>
    <xf numFmtId="0" fontId="1" fillId="9" borderId="0" xfId="0" applyFont="1" applyFill="1" applyAlignment="1">
      <alignment horizontal="justify" vertical="center" wrapText="1" readingOrder="2"/>
    </xf>
    <xf numFmtId="0" fontId="1" fillId="9" borderId="2" xfId="0" applyFont="1" applyFill="1" applyBorder="1" applyAlignment="1">
      <alignment horizontal="justify" vertical="center" readingOrder="2"/>
    </xf>
    <xf numFmtId="0" fontId="1" fillId="9" borderId="1" xfId="0" applyFont="1" applyFill="1" applyBorder="1" applyAlignment="1">
      <alignment horizontal="justify" vertical="center" readingOrder="2"/>
    </xf>
    <xf numFmtId="9" fontId="9" fillId="0" borderId="1" xfId="0" applyNumberFormat="1" applyFont="1" applyBorder="1" applyAlignment="1">
      <alignment horizontal="center" vertical="center"/>
    </xf>
    <xf numFmtId="0" fontId="1" fillId="9" borderId="0" xfId="0" applyFont="1" applyFill="1" applyAlignment="1">
      <alignment vertical="center"/>
    </xf>
    <xf numFmtId="9" fontId="9" fillId="4" borderId="1" xfId="0" applyNumberFormat="1" applyFont="1" applyFill="1" applyBorder="1" applyAlignment="1">
      <alignment horizontal="center" vertical="center"/>
    </xf>
    <xf numFmtId="0" fontId="22" fillId="0" borderId="1" xfId="0" applyFont="1" applyBorder="1" applyAlignment="1">
      <alignment horizontal="right" vertical="center" wrapText="1"/>
    </xf>
    <xf numFmtId="0" fontId="0" fillId="0" borderId="0" xfId="0" applyAlignment="1">
      <alignment wrapText="1"/>
    </xf>
    <xf numFmtId="0" fontId="1" fillId="9" borderId="7" xfId="0" applyFont="1" applyFill="1" applyBorder="1" applyAlignment="1">
      <alignment horizontal="justify" vertical="center" wrapText="1" readingOrder="2"/>
    </xf>
    <xf numFmtId="0" fontId="1" fillId="9" borderId="1" xfId="0" applyFont="1" applyFill="1" applyBorder="1" applyAlignment="1">
      <alignment horizontal="right" vertical="center" wrapText="1" readingOrder="2"/>
    </xf>
    <xf numFmtId="0" fontId="1" fillId="9" borderId="0" xfId="0" applyFont="1" applyFill="1" applyAlignment="1">
      <alignment horizontal="right" vertical="center" wrapText="1" readingOrder="2"/>
    </xf>
    <xf numFmtId="0" fontId="1" fillId="9" borderId="10" xfId="0" applyFont="1" applyFill="1" applyBorder="1" applyAlignment="1">
      <alignment horizontal="right" vertical="center" wrapText="1" readingOrder="2"/>
    </xf>
    <xf numFmtId="0" fontId="1" fillId="9" borderId="8" xfId="0" applyFont="1" applyFill="1" applyBorder="1" applyAlignment="1">
      <alignment horizontal="justify" vertical="center" wrapText="1" readingOrder="2"/>
    </xf>
    <xf numFmtId="0" fontId="14" fillId="17" borderId="1" xfId="0" applyFont="1" applyFill="1" applyBorder="1" applyAlignment="1">
      <alignment horizontal="right" vertical="top" wrapText="1" readingOrder="2"/>
    </xf>
    <xf numFmtId="0" fontId="14" fillId="10" borderId="1" xfId="0" applyFont="1" applyFill="1" applyBorder="1" applyAlignment="1">
      <alignment horizontal="right" vertical="top" wrapText="1" readingOrder="2"/>
    </xf>
    <xf numFmtId="0" fontId="14" fillId="18" borderId="1" xfId="0" applyFont="1" applyFill="1" applyBorder="1" applyAlignment="1">
      <alignment horizontal="right" vertical="top" wrapText="1" readingOrder="2"/>
    </xf>
    <xf numFmtId="0" fontId="0" fillId="10" borderId="1" xfId="0" applyFill="1" applyBorder="1" applyAlignment="1">
      <alignment horizontal="center" vertical="top"/>
    </xf>
    <xf numFmtId="0" fontId="0" fillId="10" borderId="1" xfId="0" applyFill="1" applyBorder="1" applyAlignment="1">
      <alignment vertical="top"/>
    </xf>
    <xf numFmtId="0" fontId="0" fillId="10" borderId="1" xfId="0" applyFill="1" applyBorder="1" applyAlignment="1">
      <alignment horizontal="right" vertical="top" wrapText="1"/>
    </xf>
    <xf numFmtId="0" fontId="0" fillId="17" borderId="1" xfId="0" applyFill="1" applyBorder="1" applyAlignment="1">
      <alignment horizontal="center" vertical="top"/>
    </xf>
    <xf numFmtId="0" fontId="0" fillId="17" borderId="1" xfId="0" applyFill="1" applyBorder="1" applyAlignment="1">
      <alignment vertical="top"/>
    </xf>
    <xf numFmtId="0" fontId="0" fillId="18" borderId="1" xfId="0" applyFill="1" applyBorder="1" applyAlignment="1">
      <alignment horizontal="center" vertical="top"/>
    </xf>
    <xf numFmtId="0" fontId="0" fillId="18" borderId="1" xfId="0" applyFill="1" applyBorder="1" applyAlignment="1">
      <alignment vertical="top"/>
    </xf>
    <xf numFmtId="0" fontId="0" fillId="16" borderId="1" xfId="0" applyFill="1" applyBorder="1" applyAlignment="1">
      <alignment horizontal="center" vertical="top"/>
    </xf>
    <xf numFmtId="0" fontId="0" fillId="16" borderId="1" xfId="0" applyFill="1" applyBorder="1" applyAlignment="1">
      <alignment vertical="top"/>
    </xf>
    <xf numFmtId="0" fontId="0" fillId="0" borderId="1" xfId="0" applyBorder="1" applyAlignment="1">
      <alignment horizontal="center" vertical="top"/>
    </xf>
    <xf numFmtId="0" fontId="0" fillId="0" borderId="1" xfId="0" applyBorder="1" applyAlignment="1">
      <alignment vertical="top"/>
    </xf>
    <xf numFmtId="0" fontId="0" fillId="15" borderId="1" xfId="0" applyFill="1" applyBorder="1" applyAlignment="1">
      <alignment horizontal="center" vertical="top"/>
    </xf>
    <xf numFmtId="0" fontId="0" fillId="15" borderId="1" xfId="0" applyFill="1" applyBorder="1" applyAlignment="1">
      <alignment vertical="top"/>
    </xf>
    <xf numFmtId="0" fontId="0" fillId="20" borderId="1" xfId="0" applyFill="1" applyBorder="1" applyAlignment="1">
      <alignment horizontal="center" vertical="top"/>
    </xf>
    <xf numFmtId="0" fontId="0" fillId="20" borderId="1" xfId="0" applyFill="1" applyBorder="1" applyAlignment="1">
      <alignment vertical="top"/>
    </xf>
    <xf numFmtId="0" fontId="0" fillId="21" borderId="1" xfId="0" applyFill="1" applyBorder="1" applyAlignment="1">
      <alignment vertical="top"/>
    </xf>
    <xf numFmtId="0" fontId="0" fillId="7" borderId="1" xfId="0" applyFill="1" applyBorder="1" applyAlignment="1">
      <alignment horizontal="center" vertical="top"/>
    </xf>
    <xf numFmtId="0" fontId="0" fillId="7" borderId="1" xfId="0" applyFill="1" applyBorder="1" applyAlignment="1">
      <alignment vertical="top"/>
    </xf>
    <xf numFmtId="0" fontId="0" fillId="22" borderId="1" xfId="0" applyFill="1" applyBorder="1" applyAlignment="1">
      <alignment horizontal="center" vertical="top"/>
    </xf>
    <xf numFmtId="0" fontId="0" fillId="22" borderId="1" xfId="0" applyFill="1" applyBorder="1" applyAlignment="1">
      <alignment vertical="top"/>
    </xf>
    <xf numFmtId="0" fontId="0" fillId="23" borderId="1" xfId="0" applyFill="1" applyBorder="1" applyAlignment="1">
      <alignment horizontal="center" vertical="top"/>
    </xf>
    <xf numFmtId="0" fontId="0" fillId="23" borderId="1" xfId="0" applyFill="1" applyBorder="1" applyAlignment="1">
      <alignment vertical="top"/>
    </xf>
    <xf numFmtId="0" fontId="0" fillId="24" borderId="1" xfId="0" applyFill="1" applyBorder="1" applyAlignment="1">
      <alignment horizontal="center" vertical="top"/>
    </xf>
    <xf numFmtId="0" fontId="0" fillId="24" borderId="1" xfId="0" applyFill="1" applyBorder="1" applyAlignment="1">
      <alignment vertical="top"/>
    </xf>
    <xf numFmtId="0" fontId="14" fillId="24" borderId="1" xfId="0" applyFont="1" applyFill="1" applyBorder="1" applyAlignment="1">
      <alignment horizontal="right" vertical="top" wrapText="1" readingOrder="2"/>
    </xf>
    <xf numFmtId="0" fontId="0" fillId="25" borderId="1" xfId="0" applyFill="1" applyBorder="1" applyAlignment="1">
      <alignment horizontal="center" vertical="top"/>
    </xf>
    <xf numFmtId="0" fontId="0" fillId="25" borderId="1" xfId="0" applyFill="1" applyBorder="1" applyAlignment="1">
      <alignment vertical="top"/>
    </xf>
    <xf numFmtId="0" fontId="0" fillId="26" borderId="1" xfId="0" applyFill="1" applyBorder="1" applyAlignment="1">
      <alignment horizontal="center" vertical="top"/>
    </xf>
    <xf numFmtId="0" fontId="0" fillId="26" borderId="1" xfId="0" applyFill="1" applyBorder="1" applyAlignment="1">
      <alignment vertical="top"/>
    </xf>
    <xf numFmtId="0" fontId="0" fillId="5" borderId="1" xfId="0" applyFill="1" applyBorder="1" applyAlignment="1">
      <alignment vertical="top"/>
    </xf>
    <xf numFmtId="0" fontId="0" fillId="5" borderId="1" xfId="0" applyFill="1" applyBorder="1" applyAlignment="1">
      <alignment horizontal="center" vertical="top"/>
    </xf>
    <xf numFmtId="0" fontId="0" fillId="10" borderId="1" xfId="0" applyFill="1" applyBorder="1" applyAlignment="1">
      <alignment vertical="top" wrapText="1"/>
    </xf>
    <xf numFmtId="0" fontId="0" fillId="10" borderId="1" xfId="0" applyFill="1" applyBorder="1" applyAlignment="1">
      <alignment vertical="top" wrapText="1" readingOrder="2"/>
    </xf>
    <xf numFmtId="0" fontId="14" fillId="18" borderId="1" xfId="0" applyFont="1" applyFill="1" applyBorder="1" applyAlignment="1">
      <alignment vertical="top" wrapText="1" readingOrder="2"/>
    </xf>
    <xf numFmtId="0" fontId="0" fillId="16" borderId="1" xfId="0" applyFill="1" applyBorder="1" applyAlignment="1">
      <alignment vertical="top" wrapText="1" readingOrder="2"/>
    </xf>
    <xf numFmtId="0" fontId="20" fillId="2" borderId="1" xfId="0" applyFont="1" applyFill="1" applyBorder="1" applyAlignment="1">
      <alignment horizontal="center" vertical="top" wrapText="1" readingOrder="2"/>
    </xf>
    <xf numFmtId="0" fontId="0" fillId="10" borderId="1" xfId="0" applyFill="1" applyBorder="1" applyAlignment="1">
      <alignment horizontal="center" vertical="top" wrapText="1"/>
    </xf>
    <xf numFmtId="0" fontId="14" fillId="10" borderId="1" xfId="0" applyFont="1" applyFill="1" applyBorder="1" applyAlignment="1">
      <alignment vertical="top" wrapText="1" readingOrder="2"/>
    </xf>
    <xf numFmtId="0" fontId="0" fillId="17" borderId="1" xfId="0" applyFill="1" applyBorder="1" applyAlignment="1">
      <alignment horizontal="center" vertical="top" wrapText="1"/>
    </xf>
    <xf numFmtId="0" fontId="0" fillId="17" borderId="1" xfId="0" applyFill="1" applyBorder="1" applyAlignment="1">
      <alignment vertical="top" wrapText="1"/>
    </xf>
    <xf numFmtId="0" fontId="0" fillId="17" borderId="1" xfId="0" applyFill="1" applyBorder="1" applyAlignment="1">
      <alignment horizontal="right" vertical="top" wrapText="1"/>
    </xf>
    <xf numFmtId="0" fontId="0" fillId="18" borderId="1" xfId="0" applyFill="1" applyBorder="1" applyAlignment="1">
      <alignment horizontal="center" vertical="top" wrapText="1"/>
    </xf>
    <xf numFmtId="0" fontId="0" fillId="18" borderId="1" xfId="0" applyFill="1" applyBorder="1" applyAlignment="1">
      <alignment vertical="top" wrapText="1"/>
    </xf>
    <xf numFmtId="0" fontId="0" fillId="18" borderId="1" xfId="0" applyFill="1" applyBorder="1" applyAlignment="1">
      <alignment horizontal="right" vertical="top" wrapText="1"/>
    </xf>
    <xf numFmtId="0" fontId="0" fillId="16" borderId="1" xfId="0" applyFill="1" applyBorder="1" applyAlignment="1">
      <alignment horizontal="center" vertical="top" wrapText="1"/>
    </xf>
    <xf numFmtId="0" fontId="0" fillId="16" borderId="1" xfId="0" applyFill="1" applyBorder="1" applyAlignment="1">
      <alignment vertical="top" wrapText="1"/>
    </xf>
    <xf numFmtId="0" fontId="0" fillId="16" borderId="1" xfId="0" applyFill="1" applyBorder="1" applyAlignment="1">
      <alignment horizontal="right" vertical="top" wrapText="1"/>
    </xf>
    <xf numFmtId="0" fontId="0" fillId="22" borderId="1" xfId="0" applyFill="1" applyBorder="1" applyAlignment="1">
      <alignment horizontal="center" vertical="top" wrapText="1"/>
    </xf>
    <xf numFmtId="0" fontId="0" fillId="22" borderId="1" xfId="0" applyFill="1" applyBorder="1" applyAlignment="1">
      <alignment vertical="top" wrapText="1"/>
    </xf>
    <xf numFmtId="0" fontId="0" fillId="15" borderId="1" xfId="0" applyFill="1" applyBorder="1" applyAlignment="1">
      <alignment horizontal="center" vertical="top" wrapText="1"/>
    </xf>
    <xf numFmtId="0" fontId="0" fillId="15" borderId="1" xfId="0" applyFill="1" applyBorder="1" applyAlignment="1">
      <alignment vertical="top" wrapText="1"/>
    </xf>
    <xf numFmtId="0" fontId="0" fillId="24" borderId="1" xfId="0" applyFill="1" applyBorder="1" applyAlignment="1">
      <alignment horizontal="center" vertical="top" wrapText="1"/>
    </xf>
    <xf numFmtId="0" fontId="0" fillId="24" borderId="1" xfId="0" applyFill="1" applyBorder="1" applyAlignment="1">
      <alignment vertical="top" wrapText="1"/>
    </xf>
    <xf numFmtId="0" fontId="0" fillId="24" borderId="1" xfId="0" applyFill="1" applyBorder="1" applyAlignment="1">
      <alignment horizontal="right" vertical="top" wrapText="1"/>
    </xf>
    <xf numFmtId="0" fontId="0" fillId="25" borderId="1" xfId="0" applyFill="1" applyBorder="1" applyAlignment="1">
      <alignment horizontal="center" vertical="top" wrapText="1"/>
    </xf>
    <xf numFmtId="0" fontId="0" fillId="25" borderId="1" xfId="0" applyFill="1" applyBorder="1" applyAlignment="1">
      <alignment vertical="top" wrapText="1"/>
    </xf>
    <xf numFmtId="0" fontId="0" fillId="26" borderId="1" xfId="0" applyFill="1" applyBorder="1" applyAlignment="1">
      <alignment horizontal="center" vertical="top" wrapText="1"/>
    </xf>
    <xf numFmtId="0" fontId="0" fillId="26" borderId="1" xfId="0" applyFill="1" applyBorder="1" applyAlignment="1">
      <alignment vertical="top" wrapText="1"/>
    </xf>
    <xf numFmtId="0" fontId="0" fillId="23" borderId="1" xfId="0" applyFill="1" applyBorder="1" applyAlignment="1">
      <alignment horizontal="center" vertical="top" wrapText="1"/>
    </xf>
    <xf numFmtId="0" fontId="0" fillId="23" borderId="1" xfId="0" applyFill="1" applyBorder="1" applyAlignment="1">
      <alignment vertical="top" wrapText="1"/>
    </xf>
    <xf numFmtId="0" fontId="0" fillId="15" borderId="1" xfId="0" applyFill="1" applyBorder="1" applyAlignment="1">
      <alignment horizontal="right" vertical="top" wrapText="1"/>
    </xf>
    <xf numFmtId="0" fontId="0" fillId="7" borderId="1" xfId="0" applyFill="1" applyBorder="1" applyAlignment="1">
      <alignment horizontal="center" vertical="top" wrapText="1"/>
    </xf>
    <xf numFmtId="0" fontId="0" fillId="7" borderId="1" xfId="0" applyFill="1" applyBorder="1" applyAlignment="1">
      <alignment vertical="top" wrapText="1"/>
    </xf>
    <xf numFmtId="0" fontId="0" fillId="20" borderId="1" xfId="0" applyFill="1" applyBorder="1" applyAlignment="1">
      <alignment horizontal="center" vertical="top" wrapText="1"/>
    </xf>
    <xf numFmtId="0" fontId="0" fillId="20" borderId="1" xfId="0" applyFill="1" applyBorder="1" applyAlignment="1">
      <alignment vertical="top" wrapText="1"/>
    </xf>
    <xf numFmtId="0" fontId="0" fillId="5" borderId="1" xfId="0" applyFill="1" applyBorder="1" applyAlignment="1">
      <alignment horizontal="center" vertical="top" wrapText="1"/>
    </xf>
    <xf numFmtId="0" fontId="0" fillId="5" borderId="1" xfId="0" applyFill="1" applyBorder="1" applyAlignment="1">
      <alignment vertical="top" wrapText="1"/>
    </xf>
    <xf numFmtId="0" fontId="0" fillId="0" borderId="1" xfId="0" applyBorder="1" applyAlignment="1">
      <alignment horizontal="center" vertical="top" wrapText="1"/>
    </xf>
    <xf numFmtId="0" fontId="0" fillId="0" borderId="0" xfId="0" applyAlignment="1">
      <alignment vertical="center"/>
    </xf>
    <xf numFmtId="0" fontId="0" fillId="0" borderId="17" xfId="0" applyBorder="1" applyAlignment="1">
      <alignment horizontal="center" vertical="center"/>
    </xf>
    <xf numFmtId="0" fontId="0" fillId="14" borderId="17" xfId="0" applyFill="1" applyBorder="1" applyAlignment="1">
      <alignment horizontal="center" vertical="center"/>
    </xf>
    <xf numFmtId="0" fontId="0" fillId="17" borderId="1" xfId="0" applyFill="1" applyBorder="1" applyAlignment="1">
      <alignment horizontal="right" vertical="top"/>
    </xf>
    <xf numFmtId="0" fontId="0" fillId="4" borderId="1" xfId="0" applyFill="1" applyBorder="1" applyAlignment="1">
      <alignment horizontal="right" vertical="top" wrapText="1"/>
    </xf>
    <xf numFmtId="0" fontId="0" fillId="4" borderId="1" xfId="0" applyFill="1" applyBorder="1" applyAlignment="1">
      <alignment vertical="top" wrapText="1"/>
    </xf>
    <xf numFmtId="0" fontId="0" fillId="4" borderId="1" xfId="0" applyFill="1" applyBorder="1" applyAlignment="1">
      <alignment horizontal="center" vertical="top"/>
    </xf>
    <xf numFmtId="0" fontId="0" fillId="4" borderId="1" xfId="0" applyFill="1" applyBorder="1" applyAlignment="1">
      <alignment vertical="top"/>
    </xf>
    <xf numFmtId="0" fontId="0" fillId="22" borderId="1" xfId="0" applyFill="1" applyBorder="1" applyAlignment="1">
      <alignment horizontal="right" vertical="top" wrapText="1"/>
    </xf>
    <xf numFmtId="0" fontId="0" fillId="25" borderId="1" xfId="0" applyFill="1" applyBorder="1" applyAlignment="1">
      <alignment horizontal="right" vertical="top" wrapText="1"/>
    </xf>
    <xf numFmtId="0" fontId="0" fillId="26" borderId="1" xfId="0" applyFill="1" applyBorder="1" applyAlignment="1">
      <alignment horizontal="right" vertical="top" wrapText="1"/>
    </xf>
    <xf numFmtId="0" fontId="0" fillId="23" borderId="1" xfId="0" applyFill="1" applyBorder="1" applyAlignment="1">
      <alignment horizontal="right" vertical="top" wrapText="1"/>
    </xf>
    <xf numFmtId="0" fontId="0" fillId="7" borderId="1" xfId="0" applyFill="1" applyBorder="1" applyAlignment="1">
      <alignment horizontal="right" vertical="top" wrapText="1"/>
    </xf>
    <xf numFmtId="0" fontId="0" fillId="20" borderId="1" xfId="0" applyFill="1" applyBorder="1" applyAlignment="1">
      <alignment horizontal="right" vertical="top" wrapText="1"/>
    </xf>
    <xf numFmtId="0" fontId="0" fillId="5" borderId="1" xfId="0" applyFill="1" applyBorder="1" applyAlignment="1">
      <alignment horizontal="right" vertical="top" wrapText="1"/>
    </xf>
    <xf numFmtId="0" fontId="0" fillId="15" borderId="1" xfId="0" applyFill="1" applyBorder="1" applyAlignment="1">
      <alignment vertical="center"/>
    </xf>
    <xf numFmtId="0" fontId="1" fillId="15" borderId="2" xfId="0" applyFont="1" applyFill="1" applyBorder="1" applyAlignment="1">
      <alignment horizontal="right" vertical="center" wrapText="1" readingOrder="2"/>
    </xf>
    <xf numFmtId="0" fontId="1" fillId="15" borderId="2" xfId="0" applyFont="1" applyFill="1" applyBorder="1" applyAlignment="1">
      <alignment vertical="center" wrapText="1"/>
    </xf>
    <xf numFmtId="0" fontId="1" fillId="15" borderId="2" xfId="0" applyFont="1" applyFill="1" applyBorder="1" applyAlignment="1">
      <alignment horizontal="justify" vertical="center" wrapText="1" readingOrder="2"/>
    </xf>
    <xf numFmtId="0" fontId="0" fillId="15" borderId="1" xfId="0" applyFill="1" applyBorder="1" applyAlignment="1">
      <alignment vertical="center" wrapText="1"/>
    </xf>
    <xf numFmtId="0" fontId="1" fillId="15" borderId="7" xfId="0" applyFont="1" applyFill="1" applyBorder="1" applyAlignment="1">
      <alignment horizontal="justify" vertical="center" wrapText="1" readingOrder="2"/>
    </xf>
    <xf numFmtId="0" fontId="9" fillId="0" borderId="3" xfId="0" applyFont="1" applyBorder="1"/>
    <xf numFmtId="0" fontId="0" fillId="0" borderId="1" xfId="0" applyBorder="1" applyAlignment="1">
      <alignment horizontal="right" vertical="top" wrapText="1"/>
    </xf>
    <xf numFmtId="0" fontId="0" fillId="14" borderId="21" xfId="0" applyFill="1" applyBorder="1" applyAlignment="1">
      <alignment horizontal="center" vertical="center"/>
    </xf>
    <xf numFmtId="0" fontId="0" fillId="0" borderId="0" xfId="0" applyAlignment="1">
      <alignment horizontal="right" vertical="center" wrapText="1"/>
    </xf>
    <xf numFmtId="0" fontId="0" fillId="0" borderId="1" xfId="0" applyBorder="1" applyAlignment="1">
      <alignment horizontal="center" vertical="center" wrapText="1"/>
    </xf>
    <xf numFmtId="0" fontId="0" fillId="0" borderId="17" xfId="0" applyBorder="1"/>
    <xf numFmtId="0" fontId="9" fillId="0" borderId="1" xfId="0" applyFont="1" applyBorder="1" applyAlignment="1">
      <alignment horizontal="right" vertical="center" wrapText="1"/>
    </xf>
    <xf numFmtId="0" fontId="12" fillId="0" borderId="1" xfId="0" applyFont="1" applyBorder="1" applyAlignment="1">
      <alignment horizontal="center" vertical="center" wrapText="1" readingOrder="2"/>
    </xf>
    <xf numFmtId="0" fontId="9" fillId="0" borderId="1" xfId="0" applyFont="1" applyBorder="1" applyAlignment="1">
      <alignment horizontal="center" vertical="center" wrapText="1" readingOrder="2"/>
    </xf>
    <xf numFmtId="0" fontId="12" fillId="4" borderId="1" xfId="0" applyFont="1" applyFill="1" applyBorder="1" applyAlignment="1">
      <alignment horizontal="center" vertical="center" wrapText="1" readingOrder="2"/>
    </xf>
    <xf numFmtId="9" fontId="9" fillId="0" borderId="1" xfId="0" applyNumberFormat="1" applyFont="1" applyBorder="1" applyAlignment="1">
      <alignment horizontal="center" vertical="center" wrapText="1" readingOrder="2"/>
    </xf>
    <xf numFmtId="9" fontId="12" fillId="0" borderId="1" xfId="0" applyNumberFormat="1" applyFont="1" applyBorder="1" applyAlignment="1">
      <alignment horizontal="center" vertical="center" wrapText="1" readingOrder="2"/>
    </xf>
    <xf numFmtId="0" fontId="12" fillId="0" borderId="1" xfId="0" applyFont="1" applyBorder="1" applyAlignment="1">
      <alignment horizontal="right" vertical="center"/>
    </xf>
    <xf numFmtId="0" fontId="9" fillId="0" borderId="1" xfId="0" applyFont="1" applyBorder="1" applyAlignment="1">
      <alignment horizontal="right" vertical="center" wrapText="1" readingOrder="2"/>
    </xf>
    <xf numFmtId="0" fontId="6" fillId="4" borderId="1" xfId="0" applyFont="1" applyFill="1" applyBorder="1" applyAlignment="1">
      <alignment horizontal="right" vertical="center" wrapText="1" readingOrder="2"/>
    </xf>
    <xf numFmtId="0" fontId="9" fillId="15" borderId="1" xfId="0" applyFont="1" applyFill="1" applyBorder="1" applyAlignment="1">
      <alignment horizontal="center"/>
    </xf>
    <xf numFmtId="0" fontId="12" fillId="15" borderId="1" xfId="0" applyFont="1" applyFill="1" applyBorder="1" applyAlignment="1">
      <alignment horizontal="center" vertical="center" wrapText="1" readingOrder="2"/>
    </xf>
    <xf numFmtId="0" fontId="9" fillId="15" borderId="1" xfId="0" applyFont="1" applyFill="1" applyBorder="1" applyAlignment="1">
      <alignment horizontal="center" vertical="center"/>
    </xf>
    <xf numFmtId="9" fontId="9" fillId="15" borderId="1" xfId="0" applyNumberFormat="1" applyFont="1" applyFill="1" applyBorder="1" applyAlignment="1">
      <alignment horizontal="center" vertical="center"/>
    </xf>
    <xf numFmtId="9" fontId="9" fillId="15" borderId="1" xfId="0" applyNumberFormat="1" applyFont="1" applyFill="1" applyBorder="1" applyAlignment="1">
      <alignment horizontal="center" vertical="center" wrapText="1" readingOrder="2"/>
    </xf>
    <xf numFmtId="0" fontId="9" fillId="15" borderId="1" xfId="0" applyFont="1" applyFill="1" applyBorder="1" applyAlignment="1">
      <alignment horizontal="center" vertical="center" wrapText="1" readingOrder="2"/>
    </xf>
    <xf numFmtId="9" fontId="9" fillId="15" borderId="1" xfId="0" applyNumberFormat="1" applyFont="1" applyFill="1" applyBorder="1" applyAlignment="1">
      <alignment horizontal="center"/>
    </xf>
    <xf numFmtId="0" fontId="0" fillId="0" borderId="23" xfId="0" applyBorder="1" applyAlignment="1">
      <alignment horizontal="right" vertical="top" wrapText="1"/>
    </xf>
    <xf numFmtId="0" fontId="0" fillId="13" borderId="5" xfId="0" applyFill="1" applyBorder="1" applyAlignment="1">
      <alignment horizontal="right" vertical="top" wrapText="1"/>
    </xf>
    <xf numFmtId="0" fontId="0" fillId="0" borderId="2" xfId="0" applyBorder="1" applyAlignment="1">
      <alignment horizontal="right" vertical="top" wrapText="1"/>
    </xf>
    <xf numFmtId="0" fontId="0" fillId="13" borderId="1" xfId="0" applyFill="1" applyBorder="1" applyAlignment="1">
      <alignment horizontal="right" vertical="top" wrapText="1"/>
    </xf>
    <xf numFmtId="0" fontId="0" fillId="0" borderId="17" xfId="0" applyBorder="1" applyAlignment="1">
      <alignment horizontal="right" vertical="top" wrapText="1"/>
    </xf>
    <xf numFmtId="0" fontId="0" fillId="0" borderId="3" xfId="0" applyBorder="1" applyAlignment="1">
      <alignment horizontal="right" vertical="top" wrapText="1"/>
    </xf>
    <xf numFmtId="0" fontId="0" fillId="0" borderId="0" xfId="0" applyAlignment="1">
      <alignment horizontal="center" vertical="top"/>
    </xf>
    <xf numFmtId="0" fontId="0" fillId="0" borderId="0" xfId="0" applyAlignment="1">
      <alignment vertical="top"/>
    </xf>
    <xf numFmtId="0" fontId="15" fillId="9" borderId="1" xfId="0" applyFont="1" applyFill="1" applyBorder="1" applyAlignment="1">
      <alignment horizontal="center" vertical="top"/>
    </xf>
    <xf numFmtId="0" fontId="15" fillId="9" borderId="1" xfId="0" applyFont="1" applyFill="1" applyBorder="1" applyAlignment="1">
      <alignment vertical="top"/>
    </xf>
    <xf numFmtId="0" fontId="15" fillId="9" borderId="3" xfId="0" applyFont="1" applyFill="1" applyBorder="1" applyAlignment="1">
      <alignment vertical="top"/>
    </xf>
    <xf numFmtId="0" fontId="15" fillId="9" borderId="2" xfId="0" applyFont="1" applyFill="1" applyBorder="1" applyAlignment="1">
      <alignment vertical="top"/>
    </xf>
    <xf numFmtId="0" fontId="0" fillId="13" borderId="1" xfId="0" applyFill="1" applyBorder="1" applyAlignment="1">
      <alignment horizontal="center" vertical="top"/>
    </xf>
    <xf numFmtId="0" fontId="0" fillId="13" borderId="1" xfId="0" applyFill="1" applyBorder="1" applyAlignment="1">
      <alignment vertical="top"/>
    </xf>
    <xf numFmtId="0" fontId="0" fillId="13" borderId="3" xfId="0" applyFill="1" applyBorder="1" applyAlignment="1">
      <alignment vertical="top"/>
    </xf>
    <xf numFmtId="0" fontId="0" fillId="13" borderId="2" xfId="0" applyFill="1" applyBorder="1" applyAlignment="1">
      <alignment vertical="top"/>
    </xf>
    <xf numFmtId="0" fontId="0" fillId="14" borderId="16" xfId="0" applyFill="1" applyBorder="1" applyAlignment="1">
      <alignment horizontal="center" vertical="top"/>
    </xf>
    <xf numFmtId="0" fontId="0" fillId="14" borderId="21" xfId="0" applyFill="1" applyBorder="1" applyAlignment="1">
      <alignment horizontal="center" vertical="top"/>
    </xf>
    <xf numFmtId="0" fontId="0" fillId="14" borderId="3" xfId="0" applyFill="1" applyBorder="1" applyAlignment="1">
      <alignment horizontal="center" vertical="top"/>
    </xf>
    <xf numFmtId="0" fontId="0" fillId="14" borderId="1" xfId="0" applyFill="1" applyBorder="1" applyAlignment="1">
      <alignment horizontal="center" vertical="top"/>
    </xf>
    <xf numFmtId="0" fontId="0" fillId="14" borderId="1" xfId="0" applyFill="1" applyBorder="1" applyAlignment="1">
      <alignment vertical="top"/>
    </xf>
    <xf numFmtId="0" fontId="0" fillId="14" borderId="0" xfId="0" applyFill="1" applyAlignment="1">
      <alignment horizontal="center" vertical="top"/>
    </xf>
    <xf numFmtId="0" fontId="0" fillId="14" borderId="0" xfId="0" applyFill="1" applyAlignment="1">
      <alignment vertical="top"/>
    </xf>
    <xf numFmtId="0" fontId="0" fillId="0" borderId="3" xfId="0" applyBorder="1" applyAlignment="1">
      <alignment vertical="top" wrapText="1"/>
    </xf>
    <xf numFmtId="0" fontId="0" fillId="0" borderId="4" xfId="0" applyBorder="1" applyAlignment="1">
      <alignment vertical="top" wrapText="1"/>
    </xf>
    <xf numFmtId="0" fontId="0" fillId="0" borderId="2" xfId="0" applyBorder="1" applyAlignment="1">
      <alignment vertical="top"/>
    </xf>
    <xf numFmtId="0" fontId="0" fillId="0" borderId="17" xfId="0" applyBorder="1" applyAlignment="1">
      <alignment horizontal="center" vertical="top"/>
    </xf>
    <xf numFmtId="0" fontId="0" fillId="0" borderId="22" xfId="0" applyBorder="1" applyAlignment="1">
      <alignment horizontal="right"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23" xfId="0" applyBorder="1" applyAlignment="1">
      <alignment horizontal="right" vertical="top"/>
    </xf>
    <xf numFmtId="0" fontId="0" fillId="0" borderId="23" xfId="0" applyBorder="1" applyAlignment="1">
      <alignment horizontal="center" vertical="top"/>
    </xf>
    <xf numFmtId="0" fontId="0" fillId="0" borderId="3" xfId="0" applyBorder="1" applyAlignment="1">
      <alignment vertical="top"/>
    </xf>
    <xf numFmtId="0" fontId="22" fillId="0" borderId="3" xfId="0" applyFont="1" applyBorder="1" applyAlignment="1">
      <alignment horizontal="right" vertical="top" wrapText="1"/>
    </xf>
    <xf numFmtId="0" fontId="0" fillId="14" borderId="2" xfId="0" applyFill="1" applyBorder="1" applyAlignment="1">
      <alignment vertical="top"/>
    </xf>
    <xf numFmtId="0" fontId="0" fillId="27" borderId="0" xfId="0" applyFill="1" applyAlignment="1">
      <alignment horizontal="center" vertical="top"/>
    </xf>
    <xf numFmtId="0" fontId="0" fillId="27" borderId="1" xfId="0" applyFill="1" applyBorder="1" applyAlignment="1">
      <alignment horizontal="right" vertical="top" wrapText="1"/>
    </xf>
    <xf numFmtId="0" fontId="0" fillId="27" borderId="1" xfId="0" applyFill="1" applyBorder="1" applyAlignment="1">
      <alignment vertical="top"/>
    </xf>
    <xf numFmtId="0" fontId="0" fillId="27" borderId="0" xfId="0" applyFill="1" applyAlignment="1">
      <alignment vertical="top"/>
    </xf>
    <xf numFmtId="0" fontId="15" fillId="9" borderId="11" xfId="0" applyFont="1" applyFill="1" applyBorder="1" applyAlignment="1">
      <alignment vertical="top"/>
    </xf>
    <xf numFmtId="0" fontId="0" fillId="13" borderId="11" xfId="0" applyFill="1" applyBorder="1" applyAlignment="1">
      <alignment vertical="top"/>
    </xf>
    <xf numFmtId="0" fontId="0" fillId="0" borderId="11" xfId="0" applyBorder="1" applyAlignment="1">
      <alignment horizontal="right" vertical="top" wrapText="1"/>
    </xf>
    <xf numFmtId="0" fontId="0" fillId="0" borderId="12" xfId="0" applyBorder="1" applyAlignment="1">
      <alignment vertical="top" wrapText="1"/>
    </xf>
    <xf numFmtId="0" fontId="0" fillId="13" borderId="0" xfId="0" applyFill="1" applyAlignment="1">
      <alignment horizontal="right" vertical="top" wrapText="1"/>
    </xf>
    <xf numFmtId="0" fontId="0" fillId="0" borderId="25" xfId="0" applyBorder="1" applyAlignment="1">
      <alignment horizontal="right" vertical="top" wrapText="1"/>
    </xf>
    <xf numFmtId="0" fontId="0" fillId="27" borderId="25" xfId="0" applyFill="1" applyBorder="1" applyAlignment="1">
      <alignment horizontal="right" vertical="top" wrapText="1"/>
    </xf>
    <xf numFmtId="0" fontId="0" fillId="6" borderId="0" xfId="0" applyFill="1" applyAlignment="1">
      <alignment horizontal="center" vertical="top"/>
    </xf>
    <xf numFmtId="0" fontId="0" fillId="6" borderId="1" xfId="0" applyFill="1" applyBorder="1" applyAlignment="1">
      <alignment horizontal="right" vertical="top" wrapText="1"/>
    </xf>
    <xf numFmtId="0" fontId="0" fillId="6" borderId="1" xfId="0" applyFill="1" applyBorder="1" applyAlignment="1">
      <alignment vertical="top"/>
    </xf>
    <xf numFmtId="0" fontId="0" fillId="6" borderId="25" xfId="0" applyFill="1" applyBorder="1" applyAlignment="1">
      <alignment horizontal="right" vertical="top" wrapText="1"/>
    </xf>
    <xf numFmtId="0" fontId="0" fillId="6" borderId="0" xfId="0" applyFill="1" applyAlignment="1">
      <alignment vertical="top"/>
    </xf>
    <xf numFmtId="0" fontId="0" fillId="28" borderId="0" xfId="0" applyFill="1" applyAlignment="1">
      <alignment horizontal="center" vertical="top"/>
    </xf>
    <xf numFmtId="0" fontId="0" fillId="28" borderId="1" xfId="0" applyFill="1" applyBorder="1" applyAlignment="1">
      <alignment vertical="top"/>
    </xf>
    <xf numFmtId="0" fontId="0" fillId="28" borderId="0" xfId="0" applyFill="1" applyAlignment="1">
      <alignment vertical="top"/>
    </xf>
    <xf numFmtId="0" fontId="0" fillId="28" borderId="1" xfId="0" applyFill="1" applyBorder="1" applyAlignment="1">
      <alignment horizontal="right" vertical="top" wrapText="1"/>
    </xf>
    <xf numFmtId="0" fontId="22" fillId="28" borderId="3" xfId="0" applyFont="1" applyFill="1" applyBorder="1" applyAlignment="1">
      <alignment horizontal="right" vertical="top" wrapText="1"/>
    </xf>
    <xf numFmtId="0" fontId="0" fillId="28" borderId="11" xfId="0" applyFill="1" applyBorder="1" applyAlignment="1">
      <alignment vertical="top"/>
    </xf>
    <xf numFmtId="0" fontId="0" fillId="15" borderId="0" xfId="0" applyFill="1" applyAlignment="1">
      <alignment horizontal="center" vertical="top"/>
    </xf>
    <xf numFmtId="0" fontId="0" fillId="15" borderId="0" xfId="0" applyFill="1" applyAlignment="1">
      <alignment vertical="top"/>
    </xf>
    <xf numFmtId="0" fontId="0" fillId="29" borderId="0" xfId="0" applyFill="1" applyAlignment="1">
      <alignment horizontal="center" vertical="top"/>
    </xf>
    <xf numFmtId="0" fontId="0" fillId="29" borderId="0" xfId="0" applyFill="1" applyAlignment="1">
      <alignment vertical="top"/>
    </xf>
    <xf numFmtId="0" fontId="0" fillId="29" borderId="1" xfId="0" applyFill="1" applyBorder="1" applyAlignment="1">
      <alignment vertical="top"/>
    </xf>
    <xf numFmtId="0" fontId="0" fillId="30" borderId="0" xfId="0" applyFill="1" applyAlignment="1">
      <alignment horizontal="center" vertical="top"/>
    </xf>
    <xf numFmtId="0" fontId="0" fillId="30" borderId="0" xfId="0" applyFill="1" applyAlignment="1">
      <alignment vertical="top"/>
    </xf>
    <xf numFmtId="0" fontId="0" fillId="30" borderId="1" xfId="0" applyFill="1" applyBorder="1" applyAlignment="1">
      <alignment vertical="top"/>
    </xf>
    <xf numFmtId="0" fontId="0" fillId="31" borderId="1" xfId="0" applyFill="1" applyBorder="1" applyAlignment="1">
      <alignment horizontal="center" vertical="top"/>
    </xf>
    <xf numFmtId="0" fontId="0" fillId="31" borderId="1" xfId="0" applyFill="1" applyBorder="1" applyAlignment="1">
      <alignment vertical="top"/>
    </xf>
    <xf numFmtId="0" fontId="0" fillId="31" borderId="11" xfId="0" applyFill="1" applyBorder="1" applyAlignment="1">
      <alignment vertical="top"/>
    </xf>
    <xf numFmtId="0" fontId="0" fillId="31" borderId="2" xfId="0" applyFill="1" applyBorder="1" applyAlignment="1">
      <alignment vertical="top"/>
    </xf>
    <xf numFmtId="0" fontId="27" fillId="3" borderId="0" xfId="0" applyFont="1" applyFill="1" applyAlignment="1">
      <alignment horizontal="center" vertical="top"/>
    </xf>
    <xf numFmtId="0" fontId="27" fillId="3" borderId="0" xfId="0" applyFont="1" applyFill="1" applyAlignment="1">
      <alignment vertical="top"/>
    </xf>
    <xf numFmtId="0" fontId="27" fillId="3" borderId="1" xfId="0" applyFont="1" applyFill="1" applyBorder="1" applyAlignment="1">
      <alignment vertical="top"/>
    </xf>
    <xf numFmtId="0" fontId="0" fillId="32" borderId="0" xfId="0" applyFill="1" applyAlignment="1">
      <alignment horizontal="center" vertical="top"/>
    </xf>
    <xf numFmtId="0" fontId="0" fillId="32" borderId="0" xfId="0" applyFill="1" applyAlignment="1">
      <alignment vertical="top"/>
    </xf>
    <xf numFmtId="0" fontId="0" fillId="32" borderId="1" xfId="0" applyFill="1" applyBorder="1" applyAlignment="1">
      <alignment vertical="top"/>
    </xf>
    <xf numFmtId="0" fontId="0" fillId="21" borderId="0" xfId="0" applyFill="1" applyAlignment="1">
      <alignment horizontal="center" vertical="top"/>
    </xf>
    <xf numFmtId="0" fontId="0" fillId="21" borderId="0" xfId="0" applyFill="1" applyAlignment="1">
      <alignment vertical="top"/>
    </xf>
    <xf numFmtId="0" fontId="0" fillId="33" borderId="0" xfId="0" applyFill="1" applyAlignment="1">
      <alignment horizontal="center" vertical="top"/>
    </xf>
    <xf numFmtId="0" fontId="0" fillId="33" borderId="0" xfId="0" applyFill="1" applyAlignment="1">
      <alignment vertical="top"/>
    </xf>
    <xf numFmtId="0" fontId="0" fillId="33" borderId="1" xfId="0" applyFill="1" applyBorder="1" applyAlignment="1">
      <alignment vertical="top"/>
    </xf>
    <xf numFmtId="0" fontId="0" fillId="16" borderId="0" xfId="0" applyFill="1" applyAlignment="1">
      <alignment horizontal="center" vertical="top"/>
    </xf>
    <xf numFmtId="0" fontId="0" fillId="16" borderId="0" xfId="0" applyFill="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11" borderId="0" xfId="0" applyFill="1" applyAlignment="1">
      <alignment horizontal="center" vertical="top"/>
    </xf>
    <xf numFmtId="0" fontId="0" fillId="11" borderId="0" xfId="0" applyFill="1" applyAlignment="1">
      <alignment vertical="top"/>
    </xf>
    <xf numFmtId="0" fontId="0" fillId="11" borderId="1" xfId="0" applyFill="1" applyBorder="1" applyAlignment="1">
      <alignment vertical="top"/>
    </xf>
    <xf numFmtId="0" fontId="0" fillId="16" borderId="11" xfId="0" applyFill="1" applyBorder="1" applyAlignment="1">
      <alignment vertical="top"/>
    </xf>
    <xf numFmtId="0" fontId="0" fillId="16" borderId="2" xfId="0" applyFill="1" applyBorder="1" applyAlignment="1">
      <alignment vertical="top"/>
    </xf>
    <xf numFmtId="0" fontId="20" fillId="2" borderId="1" xfId="0" applyFont="1" applyFill="1" applyBorder="1" applyAlignment="1">
      <alignment horizontal="center" vertical="center" wrapText="1" readingOrder="2"/>
    </xf>
    <xf numFmtId="0" fontId="20" fillId="6" borderId="1" xfId="0" applyFont="1" applyFill="1" applyBorder="1" applyAlignment="1">
      <alignment horizontal="center" vertical="center" wrapText="1" readingOrder="2"/>
    </xf>
    <xf numFmtId="0" fontId="9" fillId="3" borderId="1" xfId="0" applyFont="1" applyFill="1" applyBorder="1" applyAlignment="1">
      <alignment horizontal="right"/>
    </xf>
    <xf numFmtId="0" fontId="6" fillId="5" borderId="1" xfId="0" applyFont="1" applyFill="1" applyBorder="1" applyAlignment="1">
      <alignment horizontal="right" vertical="center" wrapText="1" readingOrder="2"/>
    </xf>
    <xf numFmtId="0" fontId="6" fillId="23" borderId="1" xfId="0" applyFont="1" applyFill="1" applyBorder="1" applyAlignment="1">
      <alignment horizontal="right" vertical="center" wrapText="1" readingOrder="2"/>
    </xf>
    <xf numFmtId="0" fontId="6" fillId="19" borderId="1" xfId="0" applyFont="1" applyFill="1" applyBorder="1" applyAlignment="1">
      <alignment horizontal="right" vertical="center" wrapText="1" readingOrder="2"/>
    </xf>
    <xf numFmtId="0" fontId="6" fillId="28" borderId="1" xfId="0" applyFont="1" applyFill="1" applyBorder="1" applyAlignment="1">
      <alignment horizontal="right" vertical="center" wrapText="1" readingOrder="2"/>
    </xf>
    <xf numFmtId="0" fontId="6" fillId="34" borderId="1" xfId="0" applyFont="1" applyFill="1" applyBorder="1" applyAlignment="1">
      <alignment horizontal="right" vertical="center" wrapText="1" readingOrder="2"/>
    </xf>
    <xf numFmtId="0" fontId="6" fillId="35" borderId="1" xfId="0" applyFont="1" applyFill="1" applyBorder="1" applyAlignment="1">
      <alignment horizontal="right" vertical="center" wrapText="1" readingOrder="2"/>
    </xf>
    <xf numFmtId="0" fontId="12" fillId="0" borderId="1" xfId="0" applyFont="1" applyBorder="1" applyAlignment="1">
      <alignment horizontal="center" vertical="center"/>
    </xf>
    <xf numFmtId="0" fontId="0" fillId="17" borderId="1" xfId="0" applyFill="1" applyBorder="1" applyAlignment="1">
      <alignment horizontal="center" vertical="center"/>
    </xf>
    <xf numFmtId="0" fontId="0" fillId="17" borderId="1" xfId="0" applyFill="1" applyBorder="1" applyAlignment="1">
      <alignment horizontal="center" vertical="center" wrapText="1"/>
    </xf>
    <xf numFmtId="0" fontId="0" fillId="17" borderId="1" xfId="0" applyFill="1" applyBorder="1" applyAlignment="1">
      <alignment vertical="center" wrapText="1"/>
    </xf>
    <xf numFmtId="0" fontId="0" fillId="17" borderId="1" xfId="0" applyFill="1" applyBorder="1" applyAlignment="1">
      <alignment vertical="center"/>
    </xf>
    <xf numFmtId="0" fontId="20" fillId="0" borderId="1" xfId="0" applyFont="1" applyBorder="1" applyAlignment="1">
      <alignment horizontal="center" vertical="center" wrapText="1" readingOrder="2"/>
    </xf>
    <xf numFmtId="9" fontId="0" fillId="17" borderId="1" xfId="0" applyNumberFormat="1" applyFill="1" applyBorder="1" applyAlignment="1">
      <alignment horizontal="center" vertical="center" wrapText="1"/>
    </xf>
    <xf numFmtId="0" fontId="0" fillId="28" borderId="1" xfId="0" applyFill="1" applyBorder="1" applyAlignment="1">
      <alignment horizontal="center" vertical="center"/>
    </xf>
    <xf numFmtId="0" fontId="0" fillId="28" borderId="1" xfId="0" applyFill="1" applyBorder="1" applyAlignment="1">
      <alignment horizontal="center" vertical="center" wrapText="1"/>
    </xf>
    <xf numFmtId="0" fontId="0" fillId="28" borderId="1" xfId="0" applyFill="1" applyBorder="1" applyAlignment="1">
      <alignment vertical="center" wrapText="1"/>
    </xf>
    <xf numFmtId="9" fontId="0" fillId="28" borderId="1" xfId="0" applyNumberFormat="1" applyFill="1" applyBorder="1" applyAlignment="1">
      <alignment horizontal="center" vertical="center" wrapText="1"/>
    </xf>
    <xf numFmtId="0" fontId="0" fillId="28" borderId="1" xfId="0" applyFill="1" applyBorder="1" applyAlignment="1">
      <alignment vertical="center"/>
    </xf>
    <xf numFmtId="0" fontId="0" fillId="28" borderId="1" xfId="0" applyFill="1" applyBorder="1" applyAlignment="1">
      <alignment horizontal="right" vertical="center" wrapText="1"/>
    </xf>
    <xf numFmtId="9" fontId="0" fillId="28" borderId="1" xfId="0" applyNumberFormat="1" applyFill="1" applyBorder="1" applyAlignment="1">
      <alignment horizontal="center" vertical="center"/>
    </xf>
    <xf numFmtId="0" fontId="0" fillId="0" borderId="0" xfId="0" applyAlignment="1">
      <alignment horizontal="right" vertical="top" wrapText="1"/>
    </xf>
    <xf numFmtId="9" fontId="0" fillId="5" borderId="1" xfId="0" applyNumberFormat="1" applyFill="1" applyBorder="1" applyAlignment="1">
      <alignment horizontal="center" vertical="top" wrapText="1"/>
    </xf>
    <xf numFmtId="0" fontId="0" fillId="16" borderId="1" xfId="0" applyFill="1" applyBorder="1" applyAlignment="1">
      <alignment horizontal="right" vertical="top"/>
    </xf>
    <xf numFmtId="164" fontId="0" fillId="16" borderId="1" xfId="0" applyNumberFormat="1" applyFill="1" applyBorder="1" applyAlignment="1">
      <alignment horizontal="center" vertical="top" wrapText="1"/>
    </xf>
    <xf numFmtId="9" fontId="0" fillId="16" borderId="1" xfId="0" applyNumberFormat="1" applyFill="1" applyBorder="1" applyAlignment="1">
      <alignment horizontal="center" vertical="top" wrapText="1"/>
    </xf>
    <xf numFmtId="164" fontId="0" fillId="16" borderId="1" xfId="1" applyNumberFormat="1" applyFont="1" applyFill="1" applyBorder="1" applyAlignment="1">
      <alignment horizontal="center" vertical="top" wrapText="1"/>
    </xf>
    <xf numFmtId="9" fontId="0" fillId="16" borderId="1" xfId="1" applyFont="1" applyFill="1" applyBorder="1" applyAlignment="1">
      <alignment horizontal="center" vertical="top" wrapText="1"/>
    </xf>
    <xf numFmtId="0" fontId="9" fillId="34" borderId="1" xfId="0" applyFont="1" applyFill="1" applyBorder="1"/>
    <xf numFmtId="9" fontId="0" fillId="15" borderId="1" xfId="0" applyNumberFormat="1" applyFill="1" applyBorder="1" applyAlignment="1">
      <alignment horizontal="center" vertical="top" wrapText="1"/>
    </xf>
    <xf numFmtId="9" fontId="0" fillId="10" borderId="1" xfId="0" applyNumberFormat="1" applyFill="1" applyBorder="1" applyAlignment="1">
      <alignment horizontal="center" vertical="top" wrapText="1"/>
    </xf>
    <xf numFmtId="9" fontId="10" fillId="0" borderId="1" xfId="0" applyNumberFormat="1" applyFont="1" applyBorder="1" applyAlignment="1">
      <alignment horizontal="center" vertical="center" wrapText="1" readingOrder="2"/>
    </xf>
    <xf numFmtId="10" fontId="10" fillId="0" borderId="1" xfId="0" applyNumberFormat="1" applyFont="1" applyBorder="1" applyAlignment="1">
      <alignment horizontal="center" vertical="center" wrapText="1" readingOrder="2"/>
    </xf>
    <xf numFmtId="9" fontId="6" fillId="0" borderId="1" xfId="1" applyFont="1" applyFill="1" applyBorder="1" applyAlignment="1">
      <alignment horizontal="center" vertical="center" wrapText="1" readingOrder="2"/>
    </xf>
    <xf numFmtId="164" fontId="10" fillId="0" borderId="1" xfId="1" applyNumberFormat="1" applyFont="1" applyFill="1" applyBorder="1" applyAlignment="1">
      <alignment horizontal="center" vertical="center" wrapText="1" readingOrder="2"/>
    </xf>
    <xf numFmtId="0" fontId="9" fillId="6" borderId="1" xfId="0" applyFont="1" applyFill="1" applyBorder="1" applyAlignment="1">
      <alignment horizontal="center"/>
    </xf>
    <xf numFmtId="9" fontId="6" fillId="6" borderId="1" xfId="0" applyNumberFormat="1" applyFont="1" applyFill="1" applyBorder="1" applyAlignment="1">
      <alignment horizontal="center" vertical="center" wrapText="1" readingOrder="2"/>
    </xf>
    <xf numFmtId="10" fontId="6" fillId="6" borderId="1" xfId="0" applyNumberFormat="1" applyFont="1" applyFill="1" applyBorder="1" applyAlignment="1">
      <alignment horizontal="center" vertical="center" wrapText="1" readingOrder="2"/>
    </xf>
    <xf numFmtId="0" fontId="6" fillId="6" borderId="1" xfId="0" applyFont="1" applyFill="1" applyBorder="1" applyAlignment="1">
      <alignment horizontal="center" vertical="center" wrapText="1" readingOrder="2"/>
    </xf>
    <xf numFmtId="10" fontId="6" fillId="6" borderId="1" xfId="1" applyNumberFormat="1" applyFont="1" applyFill="1" applyBorder="1" applyAlignment="1">
      <alignment horizontal="center" vertical="center" wrapText="1" readingOrder="2"/>
    </xf>
    <xf numFmtId="0" fontId="6" fillId="0" borderId="1" xfId="0" applyFont="1" applyBorder="1" applyAlignment="1">
      <alignment horizontal="center" vertical="center" wrapText="1"/>
    </xf>
    <xf numFmtId="0" fontId="6" fillId="0" borderId="1" xfId="0" applyFont="1" applyBorder="1" applyAlignment="1">
      <alignment horizontal="right" vertical="center"/>
    </xf>
    <xf numFmtId="10" fontId="6" fillId="0" borderId="1" xfId="1" applyNumberFormat="1" applyFont="1" applyFill="1" applyBorder="1" applyAlignment="1">
      <alignment horizontal="center" vertical="center" wrapText="1" readingOrder="2"/>
    </xf>
    <xf numFmtId="1" fontId="6" fillId="0" borderId="1" xfId="1" applyNumberFormat="1" applyFont="1" applyFill="1" applyBorder="1" applyAlignment="1">
      <alignment horizontal="center" vertical="center" wrapText="1" readingOrder="2"/>
    </xf>
    <xf numFmtId="0" fontId="6" fillId="0" borderId="1" xfId="0" applyFont="1" applyBorder="1" applyAlignment="1">
      <alignment horizontal="right" vertical="center" wrapText="1"/>
    </xf>
    <xf numFmtId="0" fontId="0" fillId="4" borderId="1" xfId="0" applyFill="1" applyBorder="1" applyAlignment="1">
      <alignment horizontal="center" vertical="top" wrapText="1"/>
    </xf>
    <xf numFmtId="0" fontId="21" fillId="0" borderId="1" xfId="0" applyFont="1" applyBorder="1" applyAlignment="1">
      <alignment vertical="top"/>
    </xf>
    <xf numFmtId="9" fontId="0" fillId="4" borderId="1" xfId="0" applyNumberFormat="1" applyFill="1" applyBorder="1" applyAlignment="1">
      <alignment horizontal="center" vertical="top" wrapText="1"/>
    </xf>
    <xf numFmtId="9" fontId="0" fillId="24" borderId="1" xfId="0" applyNumberFormat="1" applyFill="1" applyBorder="1" applyAlignment="1">
      <alignment horizontal="center" vertical="top" wrapText="1"/>
    </xf>
    <xf numFmtId="9" fontId="0" fillId="18" borderId="1" xfId="0" applyNumberFormat="1" applyFill="1" applyBorder="1" applyAlignment="1">
      <alignment horizontal="center" vertical="top" wrapText="1"/>
    </xf>
    <xf numFmtId="2" fontId="0" fillId="18" borderId="1" xfId="0" applyNumberFormat="1" applyFill="1" applyBorder="1" applyAlignment="1">
      <alignment horizontal="center" vertical="top" wrapText="1"/>
    </xf>
    <xf numFmtId="9" fontId="0" fillId="16" borderId="1" xfId="0" applyNumberFormat="1" applyFill="1" applyBorder="1" applyAlignment="1">
      <alignment horizontal="center" vertical="top"/>
    </xf>
    <xf numFmtId="0" fontId="0" fillId="27" borderId="3" xfId="0" applyFill="1" applyBorder="1" applyAlignment="1">
      <alignment horizontal="right" vertical="top" wrapText="1"/>
    </xf>
    <xf numFmtId="0" fontId="0" fillId="6" borderId="3" xfId="0" applyFill="1" applyBorder="1" applyAlignment="1">
      <alignment horizontal="right" vertical="top" wrapText="1"/>
    </xf>
    <xf numFmtId="0" fontId="0" fillId="31" borderId="3" xfId="0" applyFill="1" applyBorder="1" applyAlignment="1">
      <alignment vertical="top"/>
    </xf>
    <xf numFmtId="0" fontId="0" fillId="16" borderId="3" xfId="0" applyFill="1" applyBorder="1" applyAlignment="1">
      <alignment vertical="top"/>
    </xf>
    <xf numFmtId="0" fontId="20" fillId="2" borderId="1" xfId="0" applyFont="1" applyFill="1" applyBorder="1" applyAlignment="1">
      <alignment horizontal="right" vertical="center" wrapText="1" readingOrder="2"/>
    </xf>
    <xf numFmtId="0" fontId="0" fillId="17" borderId="1" xfId="0" applyFill="1" applyBorder="1" applyAlignment="1">
      <alignment horizontal="right" vertical="center" wrapText="1"/>
    </xf>
    <xf numFmtId="0" fontId="0" fillId="3" borderId="1" xfId="0" applyFill="1" applyBorder="1" applyAlignment="1">
      <alignment horizontal="right" vertical="top" wrapText="1"/>
    </xf>
    <xf numFmtId="0" fontId="0" fillId="16" borderId="1" xfId="0" applyFill="1" applyBorder="1" applyAlignment="1">
      <alignment horizontal="right" vertical="top" wrapText="1" readingOrder="2"/>
    </xf>
    <xf numFmtId="0" fontId="29" fillId="0" borderId="1" xfId="0" applyFont="1" applyBorder="1" applyAlignment="1">
      <alignment horizontal="center" vertical="center" readingOrder="2"/>
    </xf>
    <xf numFmtId="0" fontId="20" fillId="2" borderId="3" xfId="0" applyFont="1" applyFill="1" applyBorder="1" applyAlignment="1">
      <alignment horizontal="center" vertical="center" wrapText="1" readingOrder="2"/>
    </xf>
    <xf numFmtId="0" fontId="20" fillId="2" borderId="2" xfId="0" applyFont="1" applyFill="1" applyBorder="1" applyAlignment="1">
      <alignment horizontal="center" vertical="center" wrapText="1" readingOrder="2"/>
    </xf>
    <xf numFmtId="0" fontId="0" fillId="3" borderId="1" xfId="0" applyFill="1" applyBorder="1" applyAlignment="1">
      <alignment horizontal="center" vertical="top"/>
    </xf>
    <xf numFmtId="0" fontId="0" fillId="3" borderId="1" xfId="0" applyFill="1" applyBorder="1" applyAlignment="1">
      <alignment horizontal="center" vertical="top" wrapText="1"/>
    </xf>
    <xf numFmtId="0" fontId="0" fillId="3" borderId="1" xfId="0" applyFill="1" applyBorder="1" applyAlignment="1">
      <alignment vertical="top"/>
    </xf>
    <xf numFmtId="0" fontId="0" fillId="3" borderId="1" xfId="0" applyFill="1" applyBorder="1" applyAlignment="1">
      <alignment vertical="top" wrapText="1"/>
    </xf>
    <xf numFmtId="9" fontId="0" fillId="25" borderId="1" xfId="0" applyNumberFormat="1" applyFill="1" applyBorder="1" applyAlignment="1">
      <alignment horizontal="center" vertical="top" wrapText="1"/>
    </xf>
    <xf numFmtId="9" fontId="0" fillId="3" borderId="1" xfId="0" applyNumberFormat="1" applyFill="1" applyBorder="1" applyAlignment="1">
      <alignment horizontal="center" vertical="top" wrapText="1"/>
    </xf>
    <xf numFmtId="0" fontId="20" fillId="2" borderId="11" xfId="0" applyFont="1" applyFill="1" applyBorder="1" applyAlignment="1">
      <alignment horizontal="center" vertical="center" wrapText="1" readingOrder="2"/>
    </xf>
    <xf numFmtId="1" fontId="0" fillId="3" borderId="1" xfId="0" applyNumberFormat="1" applyFill="1" applyBorder="1" applyAlignment="1">
      <alignment horizontal="center" vertical="top" wrapText="1"/>
    </xf>
    <xf numFmtId="1" fontId="0" fillId="3" borderId="1" xfId="0" applyNumberFormat="1" applyFill="1" applyBorder="1" applyAlignment="1">
      <alignment horizontal="center" vertical="center" wrapText="1"/>
    </xf>
    <xf numFmtId="1" fontId="0" fillId="18" borderId="1" xfId="0" applyNumberFormat="1" applyFill="1" applyBorder="1" applyAlignment="1">
      <alignment horizontal="center" vertical="center" wrapText="1"/>
    </xf>
    <xf numFmtId="1" fontId="0" fillId="10" borderId="1" xfId="0" applyNumberFormat="1" applyFill="1" applyBorder="1" applyAlignment="1">
      <alignment horizontal="center" vertical="center"/>
    </xf>
    <xf numFmtId="1" fontId="0" fillId="10" borderId="1" xfId="0" applyNumberFormat="1" applyFill="1" applyBorder="1" applyAlignment="1">
      <alignment horizontal="center" vertical="center" wrapText="1"/>
    </xf>
    <xf numFmtId="1" fontId="0" fillId="17" borderId="1" xfId="0" applyNumberFormat="1" applyFill="1" applyBorder="1" applyAlignment="1">
      <alignment horizontal="center" vertical="center" wrapText="1"/>
    </xf>
    <xf numFmtId="1" fontId="0" fillId="16" borderId="1" xfId="1" applyNumberFormat="1" applyFont="1" applyFill="1" applyBorder="1" applyAlignment="1">
      <alignment horizontal="center" vertical="center" wrapText="1"/>
    </xf>
    <xf numFmtId="1" fontId="0" fillId="16" borderId="1" xfId="0" applyNumberFormat="1" applyFill="1" applyBorder="1" applyAlignment="1">
      <alignment horizontal="center" vertical="center" wrapText="1"/>
    </xf>
    <xf numFmtId="1" fontId="0" fillId="28" borderId="1" xfId="0" applyNumberFormat="1" applyFill="1" applyBorder="1" applyAlignment="1">
      <alignment horizontal="center" vertical="center" wrapText="1"/>
    </xf>
    <xf numFmtId="1" fontId="0" fillId="28" borderId="1" xfId="0" applyNumberFormat="1" applyFill="1" applyBorder="1" applyAlignment="1">
      <alignment horizontal="center" vertical="center"/>
    </xf>
    <xf numFmtId="1" fontId="0" fillId="22" borderId="1" xfId="0" applyNumberFormat="1" applyFill="1" applyBorder="1" applyAlignment="1">
      <alignment horizontal="center" vertical="center" wrapText="1"/>
    </xf>
    <xf numFmtId="1" fontId="0" fillId="24" borderId="1" xfId="0" applyNumberFormat="1" applyFill="1" applyBorder="1" applyAlignment="1">
      <alignment horizontal="center" vertical="center" wrapText="1"/>
    </xf>
    <xf numFmtId="1" fontId="0" fillId="25" borderId="1" xfId="0" applyNumberFormat="1" applyFill="1" applyBorder="1" applyAlignment="1">
      <alignment horizontal="center" vertical="center" wrapText="1"/>
    </xf>
    <xf numFmtId="1" fontId="0" fillId="26" borderId="1" xfId="0" applyNumberFormat="1" applyFill="1" applyBorder="1" applyAlignment="1">
      <alignment horizontal="center" vertical="center" wrapText="1"/>
    </xf>
    <xf numFmtId="1" fontId="0" fillId="23" borderId="1" xfId="0" applyNumberFormat="1" applyFill="1" applyBorder="1" applyAlignment="1">
      <alignment horizontal="center" vertical="center"/>
    </xf>
    <xf numFmtId="1" fontId="0" fillId="15" borderId="1" xfId="0" applyNumberFormat="1" applyFill="1" applyBorder="1" applyAlignment="1">
      <alignment horizontal="center" vertical="center" wrapText="1"/>
    </xf>
    <xf numFmtId="1" fontId="0" fillId="7" borderId="1" xfId="0" applyNumberFormat="1" applyFill="1" applyBorder="1" applyAlignment="1">
      <alignment horizontal="center" vertical="center" wrapText="1"/>
    </xf>
    <xf numFmtId="1" fontId="0" fillId="4" borderId="1" xfId="0" applyNumberFormat="1" applyFill="1" applyBorder="1" applyAlignment="1">
      <alignment horizontal="center" vertical="center" wrapText="1"/>
    </xf>
    <xf numFmtId="1" fontId="0" fillId="20" borderId="1" xfId="0" applyNumberFormat="1" applyFill="1" applyBorder="1" applyAlignment="1">
      <alignment horizontal="center" vertical="center" wrapText="1"/>
    </xf>
    <xf numFmtId="1" fontId="0" fillId="16" borderId="1" xfId="0" applyNumberFormat="1" applyFill="1" applyBorder="1" applyAlignment="1">
      <alignment horizontal="center" vertical="center"/>
    </xf>
    <xf numFmtId="1" fontId="0" fillId="5" borderId="1" xfId="0" applyNumberFormat="1" applyFill="1" applyBorder="1" applyAlignment="1">
      <alignment horizontal="center" vertical="center" wrapText="1"/>
    </xf>
    <xf numFmtId="1" fontId="0" fillId="0" borderId="1" xfId="0" applyNumberFormat="1" applyBorder="1" applyAlignment="1">
      <alignment horizontal="center" vertical="center" wrapText="1"/>
    </xf>
    <xf numFmtId="0" fontId="20" fillId="0" borderId="3" xfId="0" applyFont="1" applyBorder="1" applyAlignment="1" applyProtection="1">
      <alignment horizontal="center" vertical="center" wrapText="1" readingOrder="2"/>
      <protection locked="0"/>
    </xf>
    <xf numFmtId="165" fontId="23" fillId="0" borderId="2" xfId="0" applyNumberFormat="1" applyFont="1" applyBorder="1" applyAlignment="1" applyProtection="1">
      <alignment horizontal="center" vertical="center" wrapText="1" readingOrder="2"/>
      <protection locked="0"/>
    </xf>
    <xf numFmtId="165" fontId="0" fillId="10" borderId="1" xfId="0" applyNumberFormat="1" applyFill="1" applyBorder="1" applyAlignment="1">
      <alignment horizontal="center" vertical="center" wrapText="1"/>
    </xf>
    <xf numFmtId="165" fontId="0" fillId="17" borderId="1" xfId="0" applyNumberFormat="1" applyFill="1" applyBorder="1" applyAlignment="1">
      <alignment horizontal="center" vertical="center" wrapText="1"/>
    </xf>
    <xf numFmtId="165" fontId="0" fillId="18" borderId="1" xfId="0" applyNumberFormat="1" applyFill="1" applyBorder="1" applyAlignment="1">
      <alignment horizontal="center" vertical="center" wrapText="1"/>
    </xf>
    <xf numFmtId="165" fontId="0" fillId="16" borderId="1" xfId="1" applyNumberFormat="1" applyFont="1" applyFill="1" applyBorder="1" applyAlignment="1">
      <alignment horizontal="center" vertical="center" wrapText="1"/>
    </xf>
    <xf numFmtId="165" fontId="0" fillId="16" borderId="1" xfId="0" applyNumberFormat="1" applyFill="1" applyBorder="1" applyAlignment="1">
      <alignment horizontal="center" vertical="center" wrapText="1"/>
    </xf>
    <xf numFmtId="165" fontId="0" fillId="28" borderId="1" xfId="0" applyNumberFormat="1" applyFill="1" applyBorder="1" applyAlignment="1">
      <alignment horizontal="center" vertical="center" wrapText="1"/>
    </xf>
    <xf numFmtId="165" fontId="0" fillId="28" borderId="1" xfId="0" applyNumberFormat="1" applyFill="1" applyBorder="1" applyAlignment="1">
      <alignment horizontal="center" vertical="center"/>
    </xf>
    <xf numFmtId="165" fontId="0" fillId="22" borderId="1" xfId="0" applyNumberFormat="1" applyFill="1" applyBorder="1" applyAlignment="1">
      <alignment horizontal="center" vertical="center" wrapText="1"/>
    </xf>
    <xf numFmtId="165" fontId="0" fillId="24" borderId="1" xfId="0" applyNumberFormat="1" applyFill="1" applyBorder="1" applyAlignment="1">
      <alignment horizontal="center" vertical="center" wrapText="1"/>
    </xf>
    <xf numFmtId="165" fontId="0" fillId="25" borderId="1" xfId="0" applyNumberFormat="1" applyFill="1" applyBorder="1" applyAlignment="1">
      <alignment horizontal="center" vertical="center" wrapText="1"/>
    </xf>
    <xf numFmtId="165" fontId="0" fillId="26" borderId="1" xfId="0" applyNumberFormat="1" applyFill="1" applyBorder="1" applyAlignment="1">
      <alignment horizontal="center" vertical="center" wrapText="1"/>
    </xf>
    <xf numFmtId="165" fontId="0" fillId="23" borderId="1" xfId="0" applyNumberFormat="1" applyFill="1" applyBorder="1" applyAlignment="1">
      <alignment horizontal="center" vertical="center"/>
    </xf>
    <xf numFmtId="165" fontId="0" fillId="15" borderId="1" xfId="0" applyNumberFormat="1" applyFill="1" applyBorder="1" applyAlignment="1">
      <alignment horizontal="center" vertical="center" wrapText="1"/>
    </xf>
    <xf numFmtId="165" fontId="0" fillId="7" borderId="1" xfId="0" applyNumberFormat="1" applyFill="1" applyBorder="1" applyAlignment="1">
      <alignment horizontal="center" vertical="center" wrapText="1"/>
    </xf>
    <xf numFmtId="165" fontId="0" fillId="4" borderId="1" xfId="0" applyNumberFormat="1" applyFill="1" applyBorder="1" applyAlignment="1">
      <alignment horizontal="center" vertical="center" wrapText="1"/>
    </xf>
    <xf numFmtId="165" fontId="0" fillId="20" borderId="1" xfId="0" applyNumberFormat="1" applyFill="1" applyBorder="1" applyAlignment="1">
      <alignment horizontal="center" vertical="center" wrapText="1"/>
    </xf>
    <xf numFmtId="165" fontId="0" fillId="16" borderId="1" xfId="0" applyNumberFormat="1" applyFill="1" applyBorder="1" applyAlignment="1">
      <alignment horizontal="center" vertical="center"/>
    </xf>
    <xf numFmtId="165" fontId="0" fillId="5"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0" fillId="32" borderId="1" xfId="0" applyFill="1" applyBorder="1" applyAlignment="1">
      <alignment horizontal="center" vertical="center"/>
    </xf>
    <xf numFmtId="0" fontId="0" fillId="32" borderId="1" xfId="0" applyFill="1" applyBorder="1" applyAlignment="1">
      <alignment horizontal="center" vertical="center" wrapText="1"/>
    </xf>
    <xf numFmtId="0" fontId="0" fillId="32" borderId="1" xfId="0" applyFill="1" applyBorder="1" applyAlignment="1">
      <alignment horizontal="right" vertical="center" wrapText="1"/>
    </xf>
    <xf numFmtId="0" fontId="0" fillId="32" borderId="1" xfId="0" applyFill="1" applyBorder="1" applyAlignment="1">
      <alignment vertical="center" wrapText="1"/>
    </xf>
    <xf numFmtId="1" fontId="0" fillId="32" borderId="1" xfId="0" applyNumberFormat="1" applyFill="1" applyBorder="1" applyAlignment="1">
      <alignment horizontal="center" vertical="center" wrapText="1"/>
    </xf>
    <xf numFmtId="165" fontId="0" fillId="32" borderId="1" xfId="0" applyNumberFormat="1" applyFill="1" applyBorder="1" applyAlignment="1">
      <alignment horizontal="center" vertical="center" wrapText="1"/>
    </xf>
    <xf numFmtId="0" fontId="0" fillId="32" borderId="1" xfId="0" applyFill="1" applyBorder="1" applyAlignment="1">
      <alignment vertical="center"/>
    </xf>
    <xf numFmtId="0" fontId="0" fillId="36" borderId="1" xfId="0" applyFill="1" applyBorder="1" applyAlignment="1">
      <alignment horizontal="center" vertical="top"/>
    </xf>
    <xf numFmtId="0" fontId="0" fillId="36" borderId="1" xfId="0" applyFill="1" applyBorder="1" applyAlignment="1">
      <alignment horizontal="center" vertical="top" wrapText="1"/>
    </xf>
    <xf numFmtId="0" fontId="0" fillId="36" borderId="1" xfId="0" applyFill="1" applyBorder="1" applyAlignment="1">
      <alignment horizontal="right" vertical="top" wrapText="1"/>
    </xf>
    <xf numFmtId="0" fontId="0" fillId="36" borderId="1" xfId="0" applyFill="1" applyBorder="1" applyAlignment="1">
      <alignment vertical="top"/>
    </xf>
    <xf numFmtId="0" fontId="0" fillId="36" borderId="1" xfId="0" applyFill="1" applyBorder="1" applyAlignment="1">
      <alignment vertical="top" wrapText="1"/>
    </xf>
    <xf numFmtId="1" fontId="0" fillId="36" borderId="1" xfId="0" applyNumberFormat="1" applyFill="1" applyBorder="1" applyAlignment="1">
      <alignment horizontal="center" vertical="center" wrapText="1"/>
    </xf>
    <xf numFmtId="165" fontId="0" fillId="36" borderId="1" xfId="0" applyNumberFormat="1" applyFill="1" applyBorder="1" applyAlignment="1">
      <alignment horizontal="center" vertical="center" wrapText="1"/>
    </xf>
    <xf numFmtId="0" fontId="0" fillId="35" borderId="1" xfId="0" applyFill="1" applyBorder="1" applyAlignment="1">
      <alignment horizontal="center" vertical="top"/>
    </xf>
    <xf numFmtId="0" fontId="0" fillId="35" borderId="1" xfId="0" applyFill="1" applyBorder="1" applyAlignment="1">
      <alignment horizontal="center" vertical="top" wrapText="1"/>
    </xf>
    <xf numFmtId="0" fontId="0" fillId="35" borderId="1" xfId="0" applyFill="1" applyBorder="1" applyAlignment="1">
      <alignment horizontal="right" vertical="top" wrapText="1"/>
    </xf>
    <xf numFmtId="9" fontId="0" fillId="35" borderId="1" xfId="0" applyNumberFormat="1" applyFill="1" applyBorder="1" applyAlignment="1">
      <alignment horizontal="center" vertical="top" wrapText="1"/>
    </xf>
    <xf numFmtId="1" fontId="0" fillId="35" borderId="1" xfId="0" applyNumberFormat="1" applyFill="1" applyBorder="1" applyAlignment="1">
      <alignment horizontal="center" vertical="center" wrapText="1"/>
    </xf>
    <xf numFmtId="165" fontId="0" fillId="35" borderId="1" xfId="0" applyNumberFormat="1" applyFill="1" applyBorder="1" applyAlignment="1">
      <alignment horizontal="center" vertical="center" wrapText="1"/>
    </xf>
    <xf numFmtId="9" fontId="0" fillId="26" borderId="1" xfId="0" applyNumberFormat="1" applyFill="1" applyBorder="1" applyAlignment="1">
      <alignment vertical="top" wrapText="1"/>
    </xf>
    <xf numFmtId="0" fontId="22" fillId="17" borderId="1" xfId="0" applyFont="1" applyFill="1" applyBorder="1" applyAlignment="1">
      <alignment vertical="top" wrapText="1"/>
    </xf>
    <xf numFmtId="9" fontId="0" fillId="17" borderId="1" xfId="0" applyNumberFormat="1" applyFill="1" applyBorder="1" applyAlignment="1">
      <alignment vertical="top" wrapText="1"/>
    </xf>
    <xf numFmtId="9" fontId="0" fillId="10" borderId="1" xfId="0" applyNumberFormat="1" applyFill="1" applyBorder="1" applyAlignment="1">
      <alignment vertical="top" wrapText="1"/>
    </xf>
    <xf numFmtId="1" fontId="0" fillId="4" borderId="1" xfId="0" applyNumberFormat="1" applyFill="1" applyBorder="1" applyAlignment="1">
      <alignment horizontal="center" vertical="top" wrapText="1"/>
    </xf>
    <xf numFmtId="0" fontId="21" fillId="0" borderId="3" xfId="0" applyFont="1" applyBorder="1" applyAlignment="1">
      <alignment vertical="top" wrapText="1"/>
    </xf>
    <xf numFmtId="0" fontId="22" fillId="0" borderId="1" xfId="0" applyFont="1" applyBorder="1" applyAlignment="1">
      <alignment vertical="top" wrapText="1" readingOrder="2"/>
    </xf>
    <xf numFmtId="0" fontId="22" fillId="0" borderId="1" xfId="0" applyFont="1" applyBorder="1" applyAlignment="1">
      <alignment horizontal="right" vertical="top" wrapText="1"/>
    </xf>
    <xf numFmtId="166" fontId="0" fillId="4" borderId="1" xfId="0" applyNumberFormat="1" applyFill="1" applyBorder="1" applyAlignment="1">
      <alignment horizontal="center" vertical="top" wrapText="1"/>
    </xf>
    <xf numFmtId="0" fontId="0" fillId="32" borderId="3" xfId="0" applyFill="1" applyBorder="1" applyAlignment="1">
      <alignment horizontal="center" vertical="center" wrapText="1"/>
    </xf>
    <xf numFmtId="9" fontId="0" fillId="25" borderId="17" xfId="0" applyNumberFormat="1" applyFill="1" applyBorder="1" applyAlignment="1">
      <alignment horizontal="center" vertical="top" wrapText="1"/>
    </xf>
    <xf numFmtId="9" fontId="14" fillId="32" borderId="1" xfId="0" applyNumberFormat="1" applyFont="1" applyFill="1" applyBorder="1" applyAlignment="1">
      <alignment horizontal="center" vertical="center"/>
    </xf>
    <xf numFmtId="0" fontId="14" fillId="32" borderId="1" xfId="0" applyFont="1" applyFill="1" applyBorder="1" applyAlignment="1">
      <alignment horizontal="center" vertical="center"/>
    </xf>
    <xf numFmtId="9" fontId="14" fillId="32" borderId="1" xfId="0" applyNumberFormat="1" applyFont="1" applyFill="1" applyBorder="1" applyAlignment="1">
      <alignment horizontal="center" vertical="center" wrapText="1" readingOrder="2"/>
    </xf>
    <xf numFmtId="0" fontId="14" fillId="32" borderId="1" xfId="0" applyFont="1" applyFill="1" applyBorder="1" applyAlignment="1">
      <alignment horizontal="center" vertical="center" wrapText="1" readingOrder="2"/>
    </xf>
    <xf numFmtId="0" fontId="14" fillId="32" borderId="1" xfId="0" applyFont="1" applyFill="1" applyBorder="1" applyAlignment="1">
      <alignment horizontal="center" vertical="center" wrapText="1"/>
    </xf>
    <xf numFmtId="9" fontId="14" fillId="32" borderId="1" xfId="0" applyNumberFormat="1" applyFont="1" applyFill="1" applyBorder="1" applyAlignment="1">
      <alignment horizontal="center" vertical="center"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horizontal="right" vertical="center" wrapText="1"/>
    </xf>
    <xf numFmtId="0" fontId="33" fillId="0" borderId="1" xfId="0" applyFont="1" applyBorder="1" applyAlignment="1">
      <alignment horizontal="right" wrapText="1"/>
    </xf>
    <xf numFmtId="0" fontId="34" fillId="0" borderId="1" xfId="0" applyFont="1" applyBorder="1" applyAlignment="1">
      <alignment horizontal="right" vertical="center" wrapText="1"/>
    </xf>
    <xf numFmtId="0" fontId="34" fillId="0" borderId="1" xfId="0" applyFont="1" applyBorder="1" applyAlignment="1">
      <alignment horizontal="right" wrapText="1"/>
    </xf>
    <xf numFmtId="0" fontId="34" fillId="0" borderId="1" xfId="0" applyFont="1" applyBorder="1" applyAlignment="1">
      <alignment horizontal="right" vertical="center" wrapText="1" readingOrder="2"/>
    </xf>
    <xf numFmtId="0" fontId="34" fillId="0" borderId="1" xfId="0" applyFont="1" applyBorder="1" applyAlignment="1">
      <alignment horizontal="right" vertical="center"/>
    </xf>
    <xf numFmtId="0" fontId="34" fillId="0" borderId="1" xfId="0" applyFont="1" applyBorder="1" applyAlignment="1">
      <alignment horizontal="center" vertical="center"/>
    </xf>
    <xf numFmtId="0" fontId="33" fillId="0" borderId="1" xfId="0" applyFont="1" applyBorder="1" applyAlignment="1">
      <alignment horizontal="right" vertical="center" wrapText="1" readingOrder="2"/>
    </xf>
    <xf numFmtId="0" fontId="34" fillId="0" borderId="1" xfId="0" applyFont="1" applyBorder="1" applyAlignment="1">
      <alignment horizontal="right"/>
    </xf>
    <xf numFmtId="0" fontId="33" fillId="0" borderId="1" xfId="0" applyFont="1" applyBorder="1" applyAlignment="1">
      <alignment horizontal="right" vertical="center"/>
    </xf>
    <xf numFmtId="0" fontId="33" fillId="0" borderId="1" xfId="0" applyFont="1" applyBorder="1" applyAlignment="1">
      <alignment horizontal="right"/>
    </xf>
    <xf numFmtId="0" fontId="33" fillId="0" borderId="3" xfId="0" applyFont="1" applyBorder="1" applyAlignment="1">
      <alignment horizontal="right" vertical="center"/>
    </xf>
    <xf numFmtId="0" fontId="36" fillId="0" borderId="1" xfId="0" applyFont="1" applyBorder="1" applyAlignment="1">
      <alignment horizontal="right" vertical="center" wrapText="1" readingOrder="2"/>
    </xf>
    <xf numFmtId="0" fontId="36" fillId="0" borderId="1" xfId="0" applyFont="1" applyBorder="1" applyAlignment="1">
      <alignment horizontal="right" vertical="center"/>
    </xf>
    <xf numFmtId="0" fontId="36" fillId="0" borderId="1" xfId="0" applyFont="1" applyBorder="1" applyAlignment="1">
      <alignment horizontal="center" vertical="center" wrapText="1" readingOrder="2"/>
    </xf>
    <xf numFmtId="9" fontId="33" fillId="0" borderId="1" xfId="0" applyNumberFormat="1" applyFont="1" applyBorder="1" applyAlignment="1">
      <alignment horizontal="center" vertical="center" wrapText="1" readingOrder="2"/>
    </xf>
    <xf numFmtId="9" fontId="33" fillId="4" borderId="1" xfId="0" applyNumberFormat="1" applyFont="1" applyFill="1" applyBorder="1" applyAlignment="1">
      <alignment horizontal="center" vertical="center" wrapText="1" readingOrder="2"/>
    </xf>
    <xf numFmtId="0" fontId="33" fillId="0" borderId="1" xfId="0" applyFont="1" applyBorder="1" applyAlignment="1">
      <alignment horizontal="center" vertical="center" wrapText="1" readingOrder="2"/>
    </xf>
    <xf numFmtId="0" fontId="33" fillId="4" borderId="1" xfId="0" applyFont="1" applyFill="1" applyBorder="1" applyAlignment="1">
      <alignment horizontal="center" vertical="center" wrapText="1" readingOrder="2"/>
    </xf>
    <xf numFmtId="0" fontId="36" fillId="0" borderId="1" xfId="0" applyFont="1" applyBorder="1" applyAlignment="1">
      <alignment horizontal="right" vertical="center" wrapText="1"/>
    </xf>
    <xf numFmtId="0" fontId="37" fillId="0" borderId="1" xfId="0" applyFont="1" applyBorder="1" applyAlignment="1">
      <alignment horizontal="right" vertical="center" wrapText="1" readingOrder="2"/>
    </xf>
    <xf numFmtId="0" fontId="0" fillId="0" borderId="2" xfId="0" applyBorder="1" applyAlignment="1">
      <alignment horizontal="center" vertical="center"/>
    </xf>
    <xf numFmtId="0" fontId="33" fillId="0" borderId="16" xfId="0" applyFont="1" applyBorder="1" applyAlignment="1">
      <alignment horizontal="right"/>
    </xf>
    <xf numFmtId="0" fontId="33" fillId="0" borderId="16" xfId="0" applyFont="1" applyBorder="1" applyAlignment="1">
      <alignment horizontal="right" vertical="center" wrapText="1" readingOrder="2"/>
    </xf>
    <xf numFmtId="0" fontId="12" fillId="0" borderId="16" xfId="0" applyFont="1" applyBorder="1" applyAlignment="1">
      <alignment horizontal="center" vertical="center" wrapText="1" readingOrder="2"/>
    </xf>
    <xf numFmtId="0" fontId="9" fillId="0" borderId="16" xfId="0" applyFont="1" applyBorder="1" applyAlignment="1">
      <alignment horizontal="center" vertical="center"/>
    </xf>
    <xf numFmtId="0" fontId="9" fillId="4" borderId="16" xfId="0" applyFont="1" applyFill="1" applyBorder="1" applyAlignment="1">
      <alignment horizontal="center" vertical="center"/>
    </xf>
    <xf numFmtId="0" fontId="33" fillId="0" borderId="17" xfId="0" applyFont="1" applyBorder="1" applyAlignment="1">
      <alignment horizontal="right" vertical="center"/>
    </xf>
    <xf numFmtId="0" fontId="33" fillId="0" borderId="17" xfId="0" applyFont="1" applyBorder="1" applyAlignment="1">
      <alignment horizontal="right" vertical="center" wrapText="1"/>
    </xf>
    <xf numFmtId="0" fontId="33" fillId="0" borderId="17" xfId="0" applyFont="1" applyBorder="1" applyAlignment="1">
      <alignment horizontal="right" vertical="center" wrapText="1" readingOrder="2"/>
    </xf>
    <xf numFmtId="0" fontId="12" fillId="0" borderId="17" xfId="0" applyFont="1" applyBorder="1" applyAlignment="1">
      <alignment horizontal="center" vertical="center" wrapText="1" readingOrder="2"/>
    </xf>
    <xf numFmtId="0" fontId="9" fillId="0" borderId="17" xfId="0" applyFont="1" applyBorder="1" applyAlignment="1">
      <alignment horizontal="center" vertical="center"/>
    </xf>
    <xf numFmtId="0" fontId="9" fillId="4" borderId="17" xfId="0" applyFont="1" applyFill="1" applyBorder="1" applyAlignment="1">
      <alignment horizontal="center" vertical="center"/>
    </xf>
    <xf numFmtId="0" fontId="36" fillId="0" borderId="16" xfId="0" applyFont="1" applyBorder="1" applyAlignment="1">
      <alignment horizontal="right" vertical="center" wrapText="1"/>
    </xf>
    <xf numFmtId="0" fontId="36" fillId="0" borderId="16" xfId="0" applyFont="1" applyBorder="1" applyAlignment="1">
      <alignment horizontal="center" vertical="center" wrapText="1" readingOrder="2"/>
    </xf>
    <xf numFmtId="0" fontId="33" fillId="0" borderId="16" xfId="0" applyFont="1" applyBorder="1" applyAlignment="1">
      <alignment horizontal="center" vertical="center" wrapText="1" readingOrder="2"/>
    </xf>
    <xf numFmtId="0" fontId="33" fillId="4" borderId="16" xfId="0" applyFont="1" applyFill="1" applyBorder="1" applyAlignment="1">
      <alignment horizontal="center" vertical="center" wrapText="1" readingOrder="2"/>
    </xf>
    <xf numFmtId="0" fontId="33" fillId="0" borderId="16" xfId="0" applyFont="1" applyBorder="1" applyAlignment="1">
      <alignment horizontal="center"/>
    </xf>
    <xf numFmtId="0" fontId="33" fillId="0" borderId="16" xfId="0" applyFont="1" applyBorder="1" applyAlignment="1">
      <alignment horizontal="right" vertical="center" wrapText="1"/>
    </xf>
    <xf numFmtId="0" fontId="36" fillId="0" borderId="17" xfId="0" applyFont="1" applyBorder="1" applyAlignment="1">
      <alignment horizontal="center" vertical="center" wrapText="1" readingOrder="2"/>
    </xf>
    <xf numFmtId="9" fontId="33" fillId="0" borderId="17" xfId="0" applyNumberFormat="1" applyFont="1" applyBorder="1" applyAlignment="1">
      <alignment horizontal="center" vertical="center" wrapText="1" readingOrder="2"/>
    </xf>
    <xf numFmtId="9" fontId="33" fillId="4" borderId="17" xfId="0" applyNumberFormat="1" applyFont="1" applyFill="1" applyBorder="1" applyAlignment="1">
      <alignment horizontal="center" vertical="center" wrapText="1" readingOrder="2"/>
    </xf>
    <xf numFmtId="0" fontId="33" fillId="0" borderId="16" xfId="0" applyFont="1" applyBorder="1" applyAlignment="1">
      <alignment horizontal="right" wrapText="1"/>
    </xf>
    <xf numFmtId="9" fontId="9" fillId="0" borderId="16" xfId="0" applyNumberFormat="1" applyFont="1" applyBorder="1" applyAlignment="1">
      <alignment horizontal="center" vertical="center"/>
    </xf>
    <xf numFmtId="9" fontId="9" fillId="4" borderId="16" xfId="0" applyNumberFormat="1" applyFont="1" applyFill="1" applyBorder="1" applyAlignment="1">
      <alignment horizontal="center" vertical="center"/>
    </xf>
    <xf numFmtId="0" fontId="36" fillId="0" borderId="17" xfId="0" applyFont="1" applyBorder="1" applyAlignment="1">
      <alignment horizontal="right" vertical="center" wrapText="1" readingOrder="2"/>
    </xf>
    <xf numFmtId="0" fontId="9" fillId="0" borderId="17" xfId="0" applyFont="1" applyBorder="1"/>
    <xf numFmtId="9" fontId="9" fillId="0" borderId="17" xfId="0" applyNumberFormat="1" applyFont="1" applyBorder="1" applyAlignment="1">
      <alignment horizontal="center" vertical="center"/>
    </xf>
    <xf numFmtId="9" fontId="9" fillId="4" borderId="17" xfId="0" applyNumberFormat="1" applyFont="1" applyFill="1" applyBorder="1" applyAlignment="1">
      <alignment horizontal="center" vertical="center"/>
    </xf>
    <xf numFmtId="0" fontId="9" fillId="0" borderId="16" xfId="0" applyFont="1" applyBorder="1" applyAlignment="1">
      <alignment horizontal="right"/>
    </xf>
    <xf numFmtId="0" fontId="9" fillId="0" borderId="16" xfId="0" applyFont="1" applyBorder="1" applyAlignment="1">
      <alignment horizontal="right" vertical="center"/>
    </xf>
    <xf numFmtId="0" fontId="12" fillId="0" borderId="16" xfId="0" applyFont="1" applyBorder="1" applyAlignment="1">
      <alignment horizontal="center"/>
    </xf>
    <xf numFmtId="0" fontId="9" fillId="0" borderId="16" xfId="0" applyFont="1" applyBorder="1" applyAlignment="1">
      <alignment horizontal="center"/>
    </xf>
    <xf numFmtId="0" fontId="9" fillId="4" borderId="16" xfId="0" applyFont="1" applyFill="1" applyBorder="1" applyAlignment="1">
      <alignment horizontal="center"/>
    </xf>
    <xf numFmtId="0" fontId="9" fillId="0" borderId="17" xfId="0" applyFont="1" applyBorder="1" applyAlignment="1">
      <alignment horizontal="right"/>
    </xf>
    <xf numFmtId="0" fontId="9" fillId="0" borderId="17" xfId="0" applyFont="1" applyBorder="1" applyAlignment="1">
      <alignment horizontal="right" vertical="center"/>
    </xf>
    <xf numFmtId="0" fontId="12" fillId="0" borderId="17" xfId="0" applyFont="1" applyBorder="1" applyAlignment="1">
      <alignment horizontal="center"/>
    </xf>
    <xf numFmtId="0" fontId="9" fillId="0" borderId="17" xfId="0" applyFont="1" applyBorder="1" applyAlignment="1">
      <alignment horizontal="center"/>
    </xf>
    <xf numFmtId="0" fontId="9" fillId="4" borderId="17" xfId="0" applyFont="1" applyFill="1" applyBorder="1" applyAlignment="1">
      <alignment horizontal="center"/>
    </xf>
    <xf numFmtId="0" fontId="40" fillId="0" borderId="1" xfId="0" applyFont="1" applyBorder="1" applyAlignment="1">
      <alignment horizontal="center" vertical="center"/>
    </xf>
    <xf numFmtId="0" fontId="40" fillId="0" borderId="1" xfId="0" applyFont="1" applyBorder="1" applyAlignment="1">
      <alignment horizontal="right"/>
    </xf>
    <xf numFmtId="0" fontId="40" fillId="0" borderId="1" xfId="0" applyFont="1" applyBorder="1" applyAlignment="1">
      <alignment horizontal="right" vertical="center" wrapText="1"/>
    </xf>
    <xf numFmtId="0" fontId="21" fillId="0" borderId="1" xfId="0" applyFont="1" applyBorder="1" applyAlignment="1">
      <alignment horizontal="center" vertical="center"/>
    </xf>
    <xf numFmtId="0" fontId="25" fillId="15" borderId="1" xfId="0" applyFont="1" applyFill="1" applyBorder="1" applyAlignment="1">
      <alignment horizontal="center" vertical="center"/>
    </xf>
    <xf numFmtId="0" fontId="25" fillId="0" borderId="1" xfId="0" applyFont="1" applyBorder="1"/>
    <xf numFmtId="0" fontId="9" fillId="37" borderId="1" xfId="0" applyFont="1" applyFill="1" applyBorder="1" applyAlignment="1">
      <alignment horizontal="center" vertical="center" wrapText="1" readingOrder="2"/>
    </xf>
    <xf numFmtId="0" fontId="9" fillId="37" borderId="1" xfId="0" applyFont="1" applyFill="1" applyBorder="1" applyAlignment="1">
      <alignment horizontal="center" vertical="center"/>
    </xf>
    <xf numFmtId="9" fontId="9" fillId="37" borderId="1" xfId="0" applyNumberFormat="1" applyFont="1" applyFill="1" applyBorder="1" applyAlignment="1">
      <alignment horizontal="center" vertical="center" wrapText="1" readingOrder="2"/>
    </xf>
    <xf numFmtId="9" fontId="9" fillId="37" borderId="1" xfId="0" applyNumberFormat="1" applyFont="1" applyFill="1" applyBorder="1" applyAlignment="1">
      <alignment horizontal="center" vertical="center"/>
    </xf>
    <xf numFmtId="9" fontId="12" fillId="4" borderId="1" xfId="0" applyNumberFormat="1" applyFont="1" applyFill="1" applyBorder="1" applyAlignment="1">
      <alignment horizontal="center" vertical="center" wrapText="1" readingOrder="2"/>
    </xf>
    <xf numFmtId="0" fontId="12" fillId="4" borderId="1" xfId="0" applyFont="1" applyFill="1" applyBorder="1" applyAlignment="1">
      <alignment horizontal="center" vertical="center"/>
    </xf>
    <xf numFmtId="9" fontId="12" fillId="4" borderId="1" xfId="0" applyNumberFormat="1" applyFont="1" applyFill="1" applyBorder="1" applyAlignment="1">
      <alignment horizontal="center" vertical="center"/>
    </xf>
    <xf numFmtId="0" fontId="9" fillId="37" borderId="16" xfId="0" applyFont="1" applyFill="1" applyBorder="1" applyAlignment="1">
      <alignment horizontal="center" vertical="center" wrapText="1" readingOrder="2"/>
    </xf>
    <xf numFmtId="9" fontId="9" fillId="37" borderId="16" xfId="0" applyNumberFormat="1" applyFont="1" applyFill="1" applyBorder="1" applyAlignment="1">
      <alignment horizontal="center" vertical="center"/>
    </xf>
    <xf numFmtId="0" fontId="0" fillId="14" borderId="16" xfId="0" applyFill="1" applyBorder="1" applyAlignment="1">
      <alignment horizontal="center" vertical="center"/>
    </xf>
    <xf numFmtId="0" fontId="0" fillId="14" borderId="17" xfId="0" applyFill="1" applyBorder="1" applyAlignment="1">
      <alignment horizontal="center" vertical="center"/>
    </xf>
    <xf numFmtId="0" fontId="0" fillId="14" borderId="3" xfId="0" applyFill="1" applyBorder="1" applyAlignment="1">
      <alignment horizontal="center"/>
    </xf>
    <xf numFmtId="0" fontId="0" fillId="14" borderId="2" xfId="0" applyFill="1"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16" xfId="0" applyBorder="1" applyAlignment="1">
      <alignment horizontal="right" vertical="center"/>
    </xf>
    <xf numFmtId="0" fontId="0" fillId="0" borderId="18" xfId="0" applyBorder="1" applyAlignment="1">
      <alignment horizontal="right" vertical="center"/>
    </xf>
    <xf numFmtId="0" fontId="0" fillId="0" borderId="17" xfId="0" applyBorder="1" applyAlignment="1">
      <alignment horizontal="right" vertical="center"/>
    </xf>
    <xf numFmtId="0" fontId="0" fillId="0" borderId="16" xfId="0" applyBorder="1" applyAlignment="1">
      <alignment horizontal="right" wrapText="1"/>
    </xf>
    <xf numFmtId="0" fontId="0" fillId="0" borderId="18" xfId="0" applyBorder="1" applyAlignment="1">
      <alignment horizontal="right" wrapText="1"/>
    </xf>
    <xf numFmtId="0" fontId="0" fillId="0" borderId="17" xfId="0" applyBorder="1" applyAlignment="1">
      <alignment horizontal="right" wrapText="1"/>
    </xf>
    <xf numFmtId="0" fontId="0" fillId="0" borderId="16" xfId="0" applyBorder="1" applyAlignment="1">
      <alignment horizontal="right" vertical="top" wrapText="1"/>
    </xf>
    <xf numFmtId="0" fontId="0" fillId="0" borderId="18" xfId="0" applyBorder="1" applyAlignment="1">
      <alignment horizontal="right" vertical="top" wrapText="1"/>
    </xf>
    <xf numFmtId="0" fontId="0" fillId="0" borderId="17" xfId="0" applyBorder="1" applyAlignment="1">
      <alignment horizontal="right" vertical="top" wrapText="1"/>
    </xf>
    <xf numFmtId="0" fontId="0" fillId="0" borderId="18" xfId="0" applyBorder="1" applyAlignment="1">
      <alignment horizontal="right" vertical="top"/>
    </xf>
    <xf numFmtId="0" fontId="0" fillId="0" borderId="17" xfId="0" applyBorder="1" applyAlignment="1">
      <alignment horizontal="right" vertical="top"/>
    </xf>
    <xf numFmtId="0" fontId="0" fillId="0" borderId="16" xfId="0" applyBorder="1" applyAlignment="1">
      <alignment horizontal="right" vertical="center" wrapText="1"/>
    </xf>
    <xf numFmtId="0" fontId="0" fillId="0" borderId="18" xfId="0" applyBorder="1" applyAlignment="1">
      <alignment horizontal="right" vertical="center" wrapText="1"/>
    </xf>
    <xf numFmtId="0" fontId="0" fillId="0" borderId="17" xfId="0" applyBorder="1" applyAlignment="1">
      <alignment horizontal="right" vertical="center" wrapText="1"/>
    </xf>
    <xf numFmtId="0" fontId="20" fillId="2" borderId="3" xfId="0" applyFont="1" applyFill="1" applyBorder="1" applyAlignment="1">
      <alignment horizontal="right" vertical="center" wrapText="1" readingOrder="2"/>
    </xf>
    <xf numFmtId="0" fontId="20" fillId="2" borderId="11" xfId="0" applyFont="1" applyFill="1" applyBorder="1" applyAlignment="1">
      <alignment horizontal="right" vertical="center" wrapText="1" readingOrder="2"/>
    </xf>
    <xf numFmtId="0" fontId="20" fillId="2" borderId="2" xfId="0" applyFont="1" applyFill="1" applyBorder="1" applyAlignment="1">
      <alignment horizontal="right" vertical="center" wrapText="1" readingOrder="2"/>
    </xf>
    <xf numFmtId="0" fontId="20" fillId="2" borderId="3" xfId="0" applyFont="1" applyFill="1" applyBorder="1" applyAlignment="1">
      <alignment horizontal="center" vertical="center" wrapText="1" readingOrder="2"/>
    </xf>
    <xf numFmtId="0" fontId="20" fillId="2" borderId="11" xfId="0" applyFont="1" applyFill="1" applyBorder="1" applyAlignment="1">
      <alignment horizontal="center" vertical="center" wrapText="1" readingOrder="2"/>
    </xf>
    <xf numFmtId="0" fontId="20" fillId="2" borderId="2" xfId="0" applyFont="1" applyFill="1" applyBorder="1" applyAlignment="1">
      <alignment horizontal="center" vertical="center" wrapText="1" readingOrder="2"/>
    </xf>
    <xf numFmtId="0" fontId="29" fillId="0" borderId="1" xfId="0" applyFont="1" applyBorder="1" applyAlignment="1">
      <alignment horizontal="center" vertical="center" readingOrder="2"/>
    </xf>
    <xf numFmtId="0" fontId="0" fillId="14" borderId="3" xfId="0" applyFill="1" applyBorder="1" applyAlignment="1">
      <alignment horizontal="center" vertical="top"/>
    </xf>
    <xf numFmtId="0" fontId="0" fillId="14" borderId="2" xfId="0" applyFill="1" applyBorder="1" applyAlignment="1">
      <alignment horizontal="center" vertical="top"/>
    </xf>
    <xf numFmtId="0" fontId="0" fillId="0" borderId="21" xfId="0" applyBorder="1" applyAlignment="1">
      <alignment horizontal="right" vertical="top" wrapText="1"/>
    </xf>
    <xf numFmtId="0" fontId="0" fillId="0" borderId="24" xfId="0" applyBorder="1" applyAlignment="1">
      <alignment horizontal="right" vertical="top" wrapText="1"/>
    </xf>
    <xf numFmtId="0" fontId="0" fillId="0" borderId="16" xfId="0" applyBorder="1" applyAlignment="1">
      <alignment horizontal="right" vertical="top" wrapText="1" indent="1"/>
    </xf>
    <xf numFmtId="0" fontId="0" fillId="0" borderId="17" xfId="0" applyBorder="1" applyAlignment="1">
      <alignment horizontal="right" vertical="top" wrapText="1" indent="1"/>
    </xf>
    <xf numFmtId="0" fontId="0" fillId="14" borderId="1" xfId="0" applyFill="1" applyBorder="1" applyAlignment="1">
      <alignment horizontal="center" vertical="top"/>
    </xf>
    <xf numFmtId="0" fontId="0" fillId="0" borderId="23" xfId="0" applyBorder="1" applyAlignment="1">
      <alignment horizontal="right" vertical="top" wrapText="1"/>
    </xf>
    <xf numFmtId="0" fontId="0" fillId="0" borderId="5" xfId="0" applyBorder="1" applyAlignment="1">
      <alignment horizontal="right" vertical="top" wrapText="1"/>
    </xf>
    <xf numFmtId="0" fontId="0" fillId="0" borderId="4" xfId="0" applyBorder="1" applyAlignment="1">
      <alignment horizontal="right" vertical="top" wrapText="1"/>
    </xf>
    <xf numFmtId="0" fontId="0" fillId="0" borderId="1" xfId="0" applyBorder="1" applyAlignment="1">
      <alignment horizontal="center" vertical="top"/>
    </xf>
    <xf numFmtId="0" fontId="1" fillId="9" borderId="2" xfId="0" applyFont="1" applyFill="1" applyBorder="1" applyAlignment="1">
      <alignment horizontal="justify" vertical="center" wrapText="1" readingOrder="2"/>
    </xf>
    <xf numFmtId="0" fontId="1" fillId="9" borderId="2" xfId="0" applyFont="1" applyFill="1" applyBorder="1" applyAlignment="1">
      <alignment horizontal="right" vertical="center" wrapText="1" readingOrder="2"/>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1" fillId="0" borderId="2" xfId="0" applyFont="1" applyBorder="1" applyAlignment="1">
      <alignment horizontal="right" vertical="center" wrapText="1" readingOrder="2"/>
    </xf>
    <xf numFmtId="0" fontId="1" fillId="0" borderId="6" xfId="0" applyFont="1" applyBorder="1" applyAlignment="1">
      <alignment horizontal="justify" vertical="center" wrapText="1" readingOrder="2"/>
    </xf>
    <xf numFmtId="0" fontId="1" fillId="0" borderId="9" xfId="0" applyFont="1" applyBorder="1" applyAlignment="1">
      <alignment horizontal="justify" vertical="center" wrapText="1" readingOrder="2"/>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readingOrder="2"/>
    </xf>
    <xf numFmtId="0" fontId="4" fillId="0" borderId="4" xfId="0" applyFont="1" applyBorder="1" applyAlignment="1">
      <alignment horizontal="center" vertical="center" wrapText="1" readingOrder="2"/>
    </xf>
    <xf numFmtId="0" fontId="1" fillId="9" borderId="19" xfId="0" applyFont="1" applyFill="1" applyBorder="1" applyAlignment="1">
      <alignment horizontal="justify" vertical="center" wrapText="1" readingOrder="2"/>
    </xf>
    <xf numFmtId="0" fontId="1" fillId="9" borderId="20" xfId="0" applyFont="1" applyFill="1" applyBorder="1" applyAlignment="1">
      <alignment horizontal="justify" vertical="center" wrapText="1" readingOrder="2"/>
    </xf>
    <xf numFmtId="0" fontId="29" fillId="0" borderId="12" xfId="0" applyFont="1" applyBorder="1" applyAlignment="1">
      <alignment vertical="center" readingOrder="2"/>
    </xf>
    <xf numFmtId="0" fontId="0" fillId="0" borderId="12" xfId="0" applyBorder="1"/>
    <xf numFmtId="0" fontId="0" fillId="0" borderId="4" xfId="0" applyBorder="1"/>
    <xf numFmtId="0" fontId="0" fillId="0" borderId="0" xfId="0"/>
    <xf numFmtId="0" fontId="20" fillId="0" borderId="3" xfId="0" applyFont="1" applyBorder="1" applyAlignment="1" applyProtection="1">
      <alignment horizontal="center" vertical="center" wrapText="1" readingOrder="2"/>
      <protection locked="0"/>
    </xf>
    <xf numFmtId="0" fontId="0" fillId="0" borderId="2" xfId="0" applyBorder="1" applyAlignment="1" applyProtection="1">
      <alignment horizontal="center" vertical="center" wrapText="1" readingOrder="2"/>
      <protection locked="0"/>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6" fillId="0" borderId="1" xfId="0" applyFont="1" applyBorder="1" applyAlignment="1">
      <alignment horizontal="right" vertical="center" wrapText="1" readingOrder="2"/>
    </xf>
    <xf numFmtId="0" fontId="6" fillId="0" borderId="1" xfId="0" applyFont="1" applyBorder="1" applyAlignment="1">
      <alignment horizontal="center" vertical="center" wrapText="1" readingOrder="2"/>
    </xf>
    <xf numFmtId="0" fontId="7" fillId="0" borderId="3" xfId="0" applyFont="1" applyBorder="1" applyAlignment="1">
      <alignment horizontal="center" vertical="center" wrapText="1" readingOrder="2"/>
    </xf>
    <xf numFmtId="0" fontId="7" fillId="0" borderId="2" xfId="0" applyFont="1" applyBorder="1" applyAlignment="1">
      <alignment horizontal="center" vertical="center" wrapText="1" readingOrder="2"/>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6" fillId="3" borderId="1" xfId="0" applyFont="1" applyFill="1" applyBorder="1" applyAlignment="1">
      <alignment horizontal="right" vertical="center" wrapText="1" readingOrder="2"/>
    </xf>
    <xf numFmtId="0" fontId="7" fillId="8" borderId="3" xfId="0" applyFont="1" applyFill="1" applyBorder="1" applyAlignment="1">
      <alignment horizontal="center" vertical="center" wrapText="1" readingOrder="2"/>
    </xf>
    <xf numFmtId="0" fontId="7" fillId="8" borderId="2" xfId="0" applyFont="1" applyFill="1" applyBorder="1" applyAlignment="1">
      <alignment horizontal="center" vertical="center" wrapText="1" readingOrder="2"/>
    </xf>
    <xf numFmtId="0" fontId="14" fillId="10" borderId="0" xfId="0" applyFont="1" applyFill="1" applyAlignment="1">
      <alignment horizontal="center" vertical="center"/>
    </xf>
    <xf numFmtId="0" fontId="14" fillId="11" borderId="0" xfId="0"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3300"/>
      <color rgb="FFFF66CC"/>
      <color rgb="FFFF3399"/>
      <color rgb="FFFF7C80"/>
      <color rgb="FF6F17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99060</xdr:colOff>
          <xdr:row>5</xdr:row>
          <xdr:rowOff>60960</xdr:rowOff>
        </xdr:from>
        <xdr:to>
          <xdr:col>4</xdr:col>
          <xdr:colOff>1409700</xdr:colOff>
          <xdr:row>5</xdr:row>
          <xdr:rowOff>285750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27432" rIns="27432" bIns="27432" anchor="ctr" upright="1"/>
            <a:lstStyle/>
            <a:p>
              <a:pPr algn="r" rtl="1">
                <a:defRPr sz="1000"/>
              </a:pPr>
              <a:r>
                <a:rPr lang="en-US" sz="800" b="0" i="0" u="none" strike="noStrike" baseline="0">
                  <a:solidFill>
                    <a:srgbClr val="000000"/>
                  </a:solidFill>
                  <a:latin typeface="Segoe UI"/>
                  <a:cs typeface="Segoe UI"/>
                </a:rPr>
                <a:t>قضايا عبر قطاعيه</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8"/>
  <sheetViews>
    <sheetView rightToLeft="1" topLeftCell="A8" workbookViewId="0">
      <selection activeCell="A8" sqref="A8"/>
    </sheetView>
  </sheetViews>
  <sheetFormatPr defaultRowHeight="14.4"/>
  <cols>
    <col min="1" max="2" width="30.21875" customWidth="1"/>
    <col min="3" max="3" width="51.33203125" customWidth="1"/>
    <col min="4" max="4" width="46.21875" customWidth="1"/>
    <col min="5" max="5" width="34" customWidth="1"/>
    <col min="6" max="6" width="83.33203125" customWidth="1"/>
  </cols>
  <sheetData>
    <row r="1" spans="1:7">
      <c r="A1" t="s">
        <v>600</v>
      </c>
    </row>
    <row r="2" spans="1:7" s="107" customFormat="1" ht="15.6">
      <c r="A2" s="107" t="s">
        <v>614</v>
      </c>
    </row>
    <row r="3" spans="1:7" s="108" customFormat="1">
      <c r="A3" s="108" t="s">
        <v>785</v>
      </c>
    </row>
    <row r="4" spans="1:7" s="109" customFormat="1">
      <c r="A4" s="574" t="s">
        <v>602</v>
      </c>
      <c r="B4" s="236" t="s">
        <v>787</v>
      </c>
      <c r="C4" s="576" t="s">
        <v>609</v>
      </c>
      <c r="D4" s="577"/>
      <c r="E4" s="574" t="s">
        <v>605</v>
      </c>
      <c r="F4" s="574" t="s">
        <v>606</v>
      </c>
    </row>
    <row r="5" spans="1:7" s="2" customFormat="1">
      <c r="A5" s="575"/>
      <c r="B5" s="215"/>
      <c r="C5" s="115" t="s">
        <v>603</v>
      </c>
      <c r="D5" s="115" t="s">
        <v>604</v>
      </c>
      <c r="E5" s="575"/>
      <c r="F5" s="575"/>
    </row>
    <row r="6" spans="1:7" ht="120" customHeight="1">
      <c r="A6" s="110" t="s">
        <v>786</v>
      </c>
      <c r="B6" s="238" t="s">
        <v>12</v>
      </c>
      <c r="C6" s="112"/>
      <c r="D6" s="235"/>
      <c r="E6" s="155"/>
      <c r="F6" s="110"/>
    </row>
    <row r="7" spans="1:7" s="112" customFormat="1">
      <c r="A7" s="111" t="s">
        <v>784</v>
      </c>
      <c r="B7" s="111"/>
      <c r="D7" s="110"/>
      <c r="E7" s="113"/>
      <c r="F7" s="116"/>
      <c r="G7" s="114"/>
    </row>
    <row r="8" spans="1:7" s="112" customFormat="1">
      <c r="A8" s="112" t="s">
        <v>615</v>
      </c>
      <c r="D8" s="110"/>
      <c r="F8" s="117"/>
    </row>
    <row r="9" spans="1:7" s="107" customFormat="1" ht="15.6">
      <c r="A9" s="107" t="s">
        <v>622</v>
      </c>
    </row>
    <row r="10" spans="1:7" s="108" customFormat="1">
      <c r="A10" s="108" t="s">
        <v>788</v>
      </c>
    </row>
    <row r="11" spans="1:7" s="109" customFormat="1">
      <c r="A11" s="574" t="s">
        <v>602</v>
      </c>
      <c r="B11" s="236"/>
      <c r="C11" s="576" t="s">
        <v>609</v>
      </c>
      <c r="D11" s="577"/>
      <c r="E11" s="574" t="s">
        <v>605</v>
      </c>
      <c r="F11" s="574" t="s">
        <v>606</v>
      </c>
    </row>
    <row r="12" spans="1:7" s="2" customFormat="1">
      <c r="A12" s="575"/>
      <c r="B12" s="215"/>
      <c r="C12" s="115" t="s">
        <v>603</v>
      </c>
      <c r="D12" s="115" t="s">
        <v>604</v>
      </c>
      <c r="E12" s="575"/>
      <c r="F12" s="575"/>
    </row>
    <row r="13" spans="1:7" s="112" customFormat="1" ht="60" customHeight="1">
      <c r="A13" s="110" t="s">
        <v>789</v>
      </c>
      <c r="B13" s="238" t="s">
        <v>12</v>
      </c>
      <c r="D13" s="110"/>
      <c r="E13" s="10"/>
      <c r="F13" s="235" t="s">
        <v>682</v>
      </c>
    </row>
    <row r="14" spans="1:7" s="112" customFormat="1">
      <c r="A14" s="111" t="s">
        <v>619</v>
      </c>
      <c r="B14" s="111"/>
      <c r="D14" s="127"/>
      <c r="E14" s="10"/>
      <c r="F14" s="10"/>
    </row>
    <row r="15" spans="1:7" s="112" customFormat="1">
      <c r="A15" s="112" t="s">
        <v>620</v>
      </c>
      <c r="D15" s="127"/>
      <c r="E15" s="10"/>
      <c r="F15" s="10"/>
    </row>
    <row r="16" spans="1:7" s="108" customFormat="1">
      <c r="A16" s="108" t="s">
        <v>790</v>
      </c>
    </row>
    <row r="17" spans="1:6" s="109" customFormat="1">
      <c r="A17" s="574" t="s">
        <v>602</v>
      </c>
      <c r="B17" s="236"/>
      <c r="C17" s="576" t="s">
        <v>609</v>
      </c>
      <c r="D17" s="577"/>
      <c r="E17" s="574" t="s">
        <v>605</v>
      </c>
      <c r="F17" s="574" t="s">
        <v>606</v>
      </c>
    </row>
    <row r="18" spans="1:6" s="2" customFormat="1">
      <c r="A18" s="575"/>
      <c r="B18" s="215"/>
      <c r="C18" s="115" t="s">
        <v>603</v>
      </c>
      <c r="D18" s="115" t="s">
        <v>604</v>
      </c>
      <c r="E18" s="575"/>
      <c r="F18" s="575"/>
    </row>
    <row r="19" spans="1:6" ht="87" customHeight="1">
      <c r="A19" s="110" t="s">
        <v>791</v>
      </c>
      <c r="B19" s="238" t="s">
        <v>12</v>
      </c>
      <c r="D19" s="110"/>
      <c r="E19" s="110"/>
      <c r="F19" s="147" t="s">
        <v>683</v>
      </c>
    </row>
    <row r="20" spans="1:6" s="2" customFormat="1">
      <c r="A20" s="111" t="s">
        <v>619</v>
      </c>
      <c r="B20" s="111"/>
      <c r="E20" s="214"/>
      <c r="F20" s="214"/>
    </row>
    <row r="21" spans="1:6" s="2" customFormat="1">
      <c r="A21" s="112" t="s">
        <v>620</v>
      </c>
      <c r="B21" s="112"/>
      <c r="E21" s="214"/>
      <c r="F21" s="214"/>
    </row>
    <row r="22" spans="1:6" s="108" customFormat="1">
      <c r="A22" s="108" t="s">
        <v>792</v>
      </c>
    </row>
    <row r="23" spans="1:6" s="109" customFormat="1">
      <c r="A23" s="574" t="s">
        <v>602</v>
      </c>
      <c r="B23" s="236"/>
      <c r="C23" s="576" t="s">
        <v>609</v>
      </c>
      <c r="D23" s="577"/>
      <c r="E23" s="574" t="s">
        <v>605</v>
      </c>
      <c r="F23" s="574" t="s">
        <v>606</v>
      </c>
    </row>
    <row r="24" spans="1:6" s="2" customFormat="1">
      <c r="A24" s="575"/>
      <c r="B24" s="215"/>
      <c r="C24" s="115" t="s">
        <v>603</v>
      </c>
      <c r="D24" s="115" t="s">
        <v>604</v>
      </c>
      <c r="E24" s="575"/>
      <c r="F24" s="575"/>
    </row>
    <row r="25" spans="1:6" ht="57.9" customHeight="1">
      <c r="A25" s="110" t="s">
        <v>793</v>
      </c>
      <c r="B25" s="237"/>
      <c r="D25" s="10"/>
      <c r="E25" s="10"/>
      <c r="F25" s="147" t="s">
        <v>695</v>
      </c>
    </row>
    <row r="26" spans="1:6" s="2" customFormat="1">
      <c r="A26" s="111" t="s">
        <v>619</v>
      </c>
      <c r="B26" s="111"/>
      <c r="E26" s="214"/>
      <c r="F26" s="214"/>
    </row>
    <row r="27" spans="1:6" s="2" customFormat="1">
      <c r="A27" s="112" t="s">
        <v>620</v>
      </c>
      <c r="B27" s="112"/>
      <c r="E27" s="214"/>
      <c r="F27" s="214"/>
    </row>
    <row r="28" spans="1:6" s="2" customFormat="1">
      <c r="A28" s="239"/>
      <c r="B28" s="239"/>
      <c r="E28" s="214"/>
      <c r="F28" s="214"/>
    </row>
    <row r="29" spans="1:6" s="2" customFormat="1">
      <c r="A29" s="239"/>
      <c r="B29" s="239"/>
      <c r="E29" s="214"/>
      <c r="F29" s="214"/>
    </row>
    <row r="30" spans="1:6" s="2" customFormat="1">
      <c r="A30" s="214"/>
      <c r="B30" s="214"/>
      <c r="E30" s="214"/>
      <c r="F30" s="214"/>
    </row>
    <row r="31" spans="1:6" s="107" customFormat="1" ht="15.6">
      <c r="A31" s="107" t="s">
        <v>618</v>
      </c>
    </row>
    <row r="32" spans="1:6" s="108" customFormat="1">
      <c r="A32" s="108" t="s">
        <v>728</v>
      </c>
    </row>
    <row r="33" spans="1:7" s="109" customFormat="1">
      <c r="A33" s="574" t="s">
        <v>602</v>
      </c>
      <c r="B33" s="236"/>
      <c r="C33" s="576" t="s">
        <v>609</v>
      </c>
      <c r="D33" s="577"/>
      <c r="E33" s="574" t="s">
        <v>605</v>
      </c>
      <c r="F33" s="574" t="s">
        <v>606</v>
      </c>
    </row>
    <row r="34" spans="1:7" s="2" customFormat="1">
      <c r="A34" s="575"/>
      <c r="B34" s="215"/>
      <c r="C34" s="115" t="s">
        <v>603</v>
      </c>
      <c r="D34" s="115" t="s">
        <v>604</v>
      </c>
      <c r="E34" s="575"/>
      <c r="F34" s="575"/>
    </row>
    <row r="35" spans="1:7" ht="58.05" customHeight="1">
      <c r="A35" s="110" t="s">
        <v>733</v>
      </c>
      <c r="B35" s="237"/>
      <c r="D35" s="110" t="s">
        <v>734</v>
      </c>
      <c r="F35" s="581" t="s">
        <v>743</v>
      </c>
    </row>
    <row r="36" spans="1:7" s="112" customFormat="1">
      <c r="A36" s="111" t="s">
        <v>619</v>
      </c>
      <c r="B36" s="111"/>
      <c r="E36" s="113"/>
      <c r="F36" s="582"/>
      <c r="G36" s="114"/>
    </row>
    <row r="37" spans="1:7" s="112" customFormat="1">
      <c r="A37" s="112" t="s">
        <v>620</v>
      </c>
      <c r="F37" s="583"/>
    </row>
    <row r="38" spans="1:7" ht="58.05" customHeight="1">
      <c r="A38" s="110" t="s">
        <v>751</v>
      </c>
      <c r="B38" s="237"/>
      <c r="D38" s="10" t="s">
        <v>735</v>
      </c>
      <c r="F38" s="578"/>
    </row>
    <row r="39" spans="1:7" s="112" customFormat="1">
      <c r="A39" s="111" t="s">
        <v>619</v>
      </c>
      <c r="B39" s="111"/>
      <c r="E39" s="113"/>
      <c r="F39" s="579"/>
      <c r="G39" s="114"/>
    </row>
    <row r="40" spans="1:7" s="112" customFormat="1">
      <c r="A40" s="112" t="s">
        <v>620</v>
      </c>
      <c r="F40" s="580"/>
    </row>
    <row r="41" spans="1:7" ht="119.55" customHeight="1">
      <c r="A41" s="110" t="s">
        <v>736</v>
      </c>
      <c r="B41" s="237"/>
      <c r="D41" s="10" t="s">
        <v>737</v>
      </c>
      <c r="F41" s="10" t="s">
        <v>738</v>
      </c>
    </row>
    <row r="42" spans="1:7" s="108" customFormat="1">
      <c r="A42" s="108" t="s">
        <v>729</v>
      </c>
    </row>
    <row r="43" spans="1:7" s="109" customFormat="1">
      <c r="A43" s="574" t="s">
        <v>602</v>
      </c>
      <c r="B43" s="236"/>
      <c r="C43" s="576" t="s">
        <v>609</v>
      </c>
      <c r="D43" s="577"/>
      <c r="E43" s="574" t="s">
        <v>605</v>
      </c>
      <c r="F43" s="574" t="s">
        <v>606</v>
      </c>
    </row>
    <row r="44" spans="1:7" s="2" customFormat="1">
      <c r="A44" s="575"/>
      <c r="B44" s="215"/>
      <c r="C44" s="115" t="s">
        <v>603</v>
      </c>
      <c r="D44" s="115" t="s">
        <v>604</v>
      </c>
      <c r="E44" s="575"/>
      <c r="F44" s="575"/>
    </row>
    <row r="45" spans="1:7" ht="58.05" customHeight="1">
      <c r="A45" s="110" t="s">
        <v>621</v>
      </c>
      <c r="B45" s="237"/>
      <c r="D45" s="110"/>
      <c r="F45" s="584" t="s">
        <v>739</v>
      </c>
    </row>
    <row r="46" spans="1:7" s="112" customFormat="1">
      <c r="A46" s="111" t="s">
        <v>619</v>
      </c>
      <c r="B46" s="111"/>
      <c r="E46" s="113"/>
      <c r="F46" s="585"/>
      <c r="G46" s="114"/>
    </row>
    <row r="47" spans="1:7" s="112" customFormat="1">
      <c r="A47" s="112" t="s">
        <v>620</v>
      </c>
      <c r="F47" s="586"/>
    </row>
    <row r="48" spans="1:7" ht="58.05" customHeight="1">
      <c r="A48" s="110" t="s">
        <v>740</v>
      </c>
      <c r="B48" s="237"/>
      <c r="D48" s="110"/>
      <c r="F48" s="578"/>
    </row>
    <row r="49" spans="1:7" s="112" customFormat="1">
      <c r="A49" s="111" t="s">
        <v>619</v>
      </c>
      <c r="B49" s="111"/>
      <c r="E49" s="113"/>
      <c r="F49" s="579"/>
      <c r="G49" s="114"/>
    </row>
    <row r="50" spans="1:7" s="112" customFormat="1">
      <c r="A50" s="112" t="s">
        <v>620</v>
      </c>
      <c r="F50" s="580"/>
    </row>
    <row r="51" spans="1:7" ht="58.05" customHeight="1">
      <c r="A51" s="110" t="s">
        <v>761</v>
      </c>
      <c r="B51" s="237"/>
      <c r="D51" s="110"/>
      <c r="F51" s="587" t="s">
        <v>762</v>
      </c>
    </row>
    <row r="52" spans="1:7" s="112" customFormat="1">
      <c r="A52" s="111" t="s">
        <v>619</v>
      </c>
      <c r="B52" s="111"/>
      <c r="E52" s="113"/>
      <c r="F52" s="588"/>
      <c r="G52" s="114"/>
    </row>
    <row r="53" spans="1:7" s="112" customFormat="1" ht="79.05" customHeight="1">
      <c r="A53" s="112" t="s">
        <v>620</v>
      </c>
      <c r="F53" s="589"/>
    </row>
    <row r="54" spans="1:7" s="213" customFormat="1" ht="177" customHeight="1">
      <c r="A54" s="110" t="s">
        <v>742</v>
      </c>
      <c r="B54" s="237"/>
      <c r="D54" s="110" t="s">
        <v>741</v>
      </c>
      <c r="E54"/>
      <c r="F54" s="110" t="s">
        <v>624</v>
      </c>
    </row>
    <row r="55" spans="1:7" s="112" customFormat="1">
      <c r="A55" s="111" t="s">
        <v>619</v>
      </c>
      <c r="B55" s="111"/>
      <c r="E55" s="113"/>
      <c r="F55" s="116"/>
      <c r="G55" s="114"/>
    </row>
    <row r="56" spans="1:7" s="112" customFormat="1">
      <c r="A56" s="112" t="s">
        <v>620</v>
      </c>
      <c r="F56" s="117"/>
    </row>
    <row r="57" spans="1:7" s="107" customFormat="1" ht="15.6">
      <c r="A57" s="107" t="s">
        <v>26</v>
      </c>
    </row>
    <row r="58" spans="1:7" s="108" customFormat="1">
      <c r="A58" s="108" t="s">
        <v>601</v>
      </c>
    </row>
    <row r="59" spans="1:7" s="109" customFormat="1">
      <c r="A59" s="574" t="s">
        <v>602</v>
      </c>
      <c r="B59" s="236"/>
      <c r="C59" s="576" t="s">
        <v>609</v>
      </c>
      <c r="D59" s="577"/>
      <c r="E59" s="574" t="s">
        <v>605</v>
      </c>
      <c r="F59" s="574" t="s">
        <v>606</v>
      </c>
    </row>
    <row r="60" spans="1:7" s="2" customFormat="1">
      <c r="A60" s="575"/>
      <c r="B60" s="215"/>
      <c r="C60" s="115" t="s">
        <v>603</v>
      </c>
      <c r="D60" s="115" t="s">
        <v>604</v>
      </c>
      <c r="E60" s="575"/>
      <c r="F60" s="575"/>
    </row>
    <row r="61" spans="1:7" ht="79.5" customHeight="1">
      <c r="A61" s="110" t="s">
        <v>607</v>
      </c>
      <c r="B61" s="237"/>
      <c r="D61" s="10" t="s">
        <v>752</v>
      </c>
      <c r="F61" s="578"/>
    </row>
    <row r="62" spans="1:7" s="112" customFormat="1" ht="72">
      <c r="A62" s="111" t="s">
        <v>610</v>
      </c>
      <c r="B62" s="111"/>
      <c r="E62" s="113"/>
      <c r="F62" s="579"/>
      <c r="G62" s="114"/>
    </row>
    <row r="63" spans="1:7" s="112" customFormat="1">
      <c r="A63" s="112" t="s">
        <v>608</v>
      </c>
      <c r="F63" s="580"/>
    </row>
    <row r="64" spans="1:7" s="108" customFormat="1">
      <c r="A64" s="108" t="s">
        <v>630</v>
      </c>
    </row>
    <row r="65" spans="1:7" ht="58.05" customHeight="1">
      <c r="A65" s="110" t="s">
        <v>645</v>
      </c>
      <c r="B65" s="237"/>
      <c r="D65" s="135" t="s">
        <v>633</v>
      </c>
      <c r="F65" s="592" t="s">
        <v>632</v>
      </c>
    </row>
    <row r="66" spans="1:7" s="112" customFormat="1">
      <c r="A66" s="111" t="s">
        <v>619</v>
      </c>
      <c r="B66" s="111"/>
      <c r="D66" s="128"/>
      <c r="F66" s="593"/>
      <c r="G66" s="114"/>
    </row>
    <row r="67" spans="1:7" s="112" customFormat="1" ht="20.55" customHeight="1">
      <c r="A67" s="112" t="s">
        <v>620</v>
      </c>
      <c r="F67" s="594"/>
    </row>
    <row r="68" spans="1:7" s="108" customFormat="1">
      <c r="A68" s="108" t="s">
        <v>646</v>
      </c>
    </row>
    <row r="69" spans="1:7" ht="58.05" customHeight="1">
      <c r="A69" s="110" t="s">
        <v>644</v>
      </c>
      <c r="B69" s="237"/>
      <c r="D69" s="135"/>
      <c r="F69" s="592" t="s">
        <v>642</v>
      </c>
    </row>
    <row r="70" spans="1:7" s="112" customFormat="1">
      <c r="A70" s="111" t="s">
        <v>619</v>
      </c>
      <c r="B70" s="111"/>
      <c r="D70" s="128"/>
      <c r="F70" s="593"/>
      <c r="G70" s="114"/>
    </row>
    <row r="71" spans="1:7" s="155" customFormat="1" ht="76.5" customHeight="1">
      <c r="A71" s="155" t="s">
        <v>620</v>
      </c>
      <c r="F71" s="594"/>
    </row>
    <row r="72" spans="1:7" s="108" customFormat="1">
      <c r="A72" s="108" t="s">
        <v>731</v>
      </c>
    </row>
    <row r="73" spans="1:7" ht="58.05" customHeight="1">
      <c r="A73" s="110" t="s">
        <v>730</v>
      </c>
      <c r="B73" s="237"/>
      <c r="D73" s="135"/>
      <c r="F73" s="592" t="s">
        <v>732</v>
      </c>
    </row>
    <row r="74" spans="1:7" s="112" customFormat="1">
      <c r="A74" s="111" t="s">
        <v>619</v>
      </c>
      <c r="B74" s="111"/>
      <c r="D74" s="128"/>
      <c r="F74" s="593"/>
      <c r="G74" s="114"/>
    </row>
    <row r="75" spans="1:7" s="112" customFormat="1" ht="19.05" customHeight="1">
      <c r="A75" s="112" t="s">
        <v>620</v>
      </c>
      <c r="F75" s="594"/>
    </row>
    <row r="76" spans="1:7" s="107" customFormat="1" ht="15.6">
      <c r="A76" s="107" t="s">
        <v>110</v>
      </c>
    </row>
    <row r="77" spans="1:7" s="108" customFormat="1">
      <c r="A77" s="108" t="s">
        <v>635</v>
      </c>
    </row>
    <row r="78" spans="1:7" s="109" customFormat="1">
      <c r="A78" s="574" t="s">
        <v>602</v>
      </c>
      <c r="B78" s="236"/>
      <c r="C78" s="576" t="s">
        <v>609</v>
      </c>
      <c r="D78" s="577"/>
      <c r="E78" s="574" t="s">
        <v>605</v>
      </c>
      <c r="F78" s="574" t="s">
        <v>606</v>
      </c>
    </row>
    <row r="79" spans="1:7" s="2" customFormat="1">
      <c r="A79" s="575"/>
      <c r="B79" s="215"/>
      <c r="C79" s="115" t="s">
        <v>603</v>
      </c>
      <c r="D79" s="115" t="s">
        <v>604</v>
      </c>
      <c r="E79" s="575"/>
      <c r="F79" s="575"/>
    </row>
    <row r="80" spans="1:7" ht="57.45" customHeight="1">
      <c r="A80" s="110" t="s">
        <v>636</v>
      </c>
      <c r="B80" s="237"/>
      <c r="D80" s="10" t="s">
        <v>637</v>
      </c>
      <c r="E80" s="136"/>
      <c r="F80" s="592" t="s">
        <v>98</v>
      </c>
    </row>
    <row r="81" spans="1:7" s="112" customFormat="1" hidden="1">
      <c r="A81" s="111" t="s">
        <v>619</v>
      </c>
      <c r="B81" s="111"/>
      <c r="E81" s="113"/>
      <c r="F81" s="593"/>
      <c r="G81" s="114"/>
    </row>
    <row r="82" spans="1:7" s="112" customFormat="1" ht="15" customHeight="1">
      <c r="A82" s="112" t="s">
        <v>615</v>
      </c>
      <c r="F82" s="594"/>
    </row>
    <row r="83" spans="1:7" s="108" customFormat="1">
      <c r="A83" s="108" t="s">
        <v>640</v>
      </c>
    </row>
    <row r="84" spans="1:7" s="109" customFormat="1">
      <c r="A84" s="574" t="s">
        <v>602</v>
      </c>
      <c r="B84" s="236"/>
      <c r="C84" s="576" t="s">
        <v>609</v>
      </c>
      <c r="D84" s="577"/>
      <c r="E84" s="574" t="s">
        <v>605</v>
      </c>
      <c r="F84" s="574" t="s">
        <v>606</v>
      </c>
    </row>
    <row r="85" spans="1:7" s="2" customFormat="1">
      <c r="A85" s="575"/>
      <c r="B85" s="215"/>
      <c r="C85" s="115" t="s">
        <v>603</v>
      </c>
      <c r="D85" s="115" t="s">
        <v>604</v>
      </c>
      <c r="E85" s="575"/>
      <c r="F85" s="575"/>
    </row>
    <row r="86" spans="1:7" ht="115.95" customHeight="1">
      <c r="A86" s="110" t="s">
        <v>638</v>
      </c>
      <c r="B86" s="237"/>
      <c r="D86" s="10"/>
      <c r="F86" s="587" t="s">
        <v>639</v>
      </c>
    </row>
    <row r="87" spans="1:7" s="112" customFormat="1">
      <c r="A87" s="111" t="s">
        <v>619</v>
      </c>
      <c r="B87" s="111"/>
      <c r="E87" s="113"/>
      <c r="F87" s="590"/>
      <c r="G87" s="114"/>
    </row>
    <row r="88" spans="1:7" s="112" customFormat="1">
      <c r="A88" s="112" t="s">
        <v>615</v>
      </c>
      <c r="F88" s="591"/>
    </row>
  </sheetData>
  <mergeCells count="47">
    <mergeCell ref="F86:F88"/>
    <mergeCell ref="F65:F67"/>
    <mergeCell ref="F69:F71"/>
    <mergeCell ref="F73:F75"/>
    <mergeCell ref="A78:A79"/>
    <mergeCell ref="C78:D78"/>
    <mergeCell ref="E78:E79"/>
    <mergeCell ref="F78:F79"/>
    <mergeCell ref="F80:F82"/>
    <mergeCell ref="A84:A85"/>
    <mergeCell ref="C84:D84"/>
    <mergeCell ref="E84:E85"/>
    <mergeCell ref="F84:F85"/>
    <mergeCell ref="F61:F63"/>
    <mergeCell ref="A43:A44"/>
    <mergeCell ref="C43:D43"/>
    <mergeCell ref="E43:E44"/>
    <mergeCell ref="F43:F44"/>
    <mergeCell ref="F45:F47"/>
    <mergeCell ref="F48:F50"/>
    <mergeCell ref="F51:F53"/>
    <mergeCell ref="A59:A60"/>
    <mergeCell ref="C59:D59"/>
    <mergeCell ref="E59:E60"/>
    <mergeCell ref="F59:F60"/>
    <mergeCell ref="F38:F40"/>
    <mergeCell ref="A17:A18"/>
    <mergeCell ref="C17:D17"/>
    <mergeCell ref="E17:E18"/>
    <mergeCell ref="F17:F18"/>
    <mergeCell ref="A23:A24"/>
    <mergeCell ref="C23:D23"/>
    <mergeCell ref="E23:E24"/>
    <mergeCell ref="F23:F24"/>
    <mergeCell ref="A33:A34"/>
    <mergeCell ref="C33:D33"/>
    <mergeCell ref="E33:E34"/>
    <mergeCell ref="F33:F34"/>
    <mergeCell ref="F35:F37"/>
    <mergeCell ref="A4:A5"/>
    <mergeCell ref="C4:D4"/>
    <mergeCell ref="E4:E5"/>
    <mergeCell ref="F4:F5"/>
    <mergeCell ref="A11:A12"/>
    <mergeCell ref="C11:D11"/>
    <mergeCell ref="E11:E12"/>
    <mergeCell ref="F11:F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rightToLeft="1" workbookViewId="0">
      <selection activeCell="C32" sqref="C32"/>
    </sheetView>
  </sheetViews>
  <sheetFormatPr defaultColWidth="8.77734375" defaultRowHeight="14.4"/>
  <cols>
    <col min="1" max="1" width="8.77734375" style="57"/>
    <col min="2" max="2" width="27" style="40" bestFit="1" customWidth="1"/>
    <col min="3" max="3" width="38.21875" style="40" customWidth="1"/>
    <col min="4" max="4" width="31" style="51" hidden="1" customWidth="1"/>
    <col min="5" max="5" width="10.77734375" style="51" customWidth="1"/>
    <col min="6" max="6" width="13.6640625" style="57" customWidth="1"/>
    <col min="7" max="7" width="8.77734375" style="57"/>
    <col min="8" max="8" width="12.6640625" style="57" bestFit="1" customWidth="1"/>
    <col min="9" max="9" width="8.77734375" style="57"/>
    <col min="10" max="10" width="12.6640625" style="57" bestFit="1" customWidth="1"/>
    <col min="11" max="11" width="8.77734375" style="57"/>
    <col min="12" max="12" width="12.6640625" style="57" bestFit="1" customWidth="1"/>
    <col min="13" max="13" width="8.77734375" style="57"/>
    <col min="14" max="16384" width="8.77734375" style="39"/>
  </cols>
  <sheetData>
    <row r="1" spans="1:13" ht="21">
      <c r="B1" s="601" t="s">
        <v>1225</v>
      </c>
      <c r="C1" s="601"/>
      <c r="D1" s="601"/>
      <c r="E1" s="407"/>
    </row>
    <row r="3" spans="1:13" s="345" customFormat="1" ht="93" customHeight="1">
      <c r="B3" s="345" t="s">
        <v>167</v>
      </c>
      <c r="C3" s="345" t="s">
        <v>1120</v>
      </c>
      <c r="D3" s="345" t="s">
        <v>1226</v>
      </c>
      <c r="E3" s="408"/>
      <c r="F3" s="598" t="s">
        <v>1280</v>
      </c>
      <c r="G3" s="600"/>
      <c r="H3" s="598">
        <v>2025</v>
      </c>
      <c r="I3" s="600"/>
      <c r="J3" s="598">
        <v>2026</v>
      </c>
      <c r="K3" s="600"/>
      <c r="L3" s="598">
        <v>2027</v>
      </c>
      <c r="M3" s="600"/>
    </row>
    <row r="4" spans="1:13" ht="15.6">
      <c r="F4" s="345" t="s">
        <v>1227</v>
      </c>
      <c r="G4" s="345" t="s">
        <v>1228</v>
      </c>
      <c r="H4" s="345" t="s">
        <v>1227</v>
      </c>
      <c r="I4" s="345" t="s">
        <v>1228</v>
      </c>
      <c r="J4" s="345" t="s">
        <v>1227</v>
      </c>
      <c r="K4" s="345" t="s">
        <v>1228</v>
      </c>
      <c r="L4" s="345" t="s">
        <v>1227</v>
      </c>
      <c r="M4" s="345" t="s">
        <v>1228</v>
      </c>
    </row>
    <row r="5" spans="1:13" s="345" customFormat="1" ht="28.5" customHeight="1">
      <c r="A5" s="595" t="s">
        <v>166</v>
      </c>
      <c r="B5" s="596"/>
      <c r="C5" s="596"/>
      <c r="D5" s="597"/>
      <c r="E5" s="409">
        <v>0.4</v>
      </c>
      <c r="F5" s="345">
        <f>E5*16000000*3</f>
        <v>19200000</v>
      </c>
      <c r="H5" s="345">
        <f>SUM(H6:H11)</f>
        <v>8186666.6666666679</v>
      </c>
      <c r="J5" s="345">
        <f>SUM(J6:J11)</f>
        <v>5866666.666666667</v>
      </c>
      <c r="L5" s="345">
        <f>SUM(L6:L11)</f>
        <v>5146666.666666667</v>
      </c>
    </row>
    <row r="6" spans="1:13" s="54" customFormat="1" ht="30">
      <c r="A6" s="51">
        <v>1</v>
      </c>
      <c r="B6" s="502" t="s">
        <v>185</v>
      </c>
      <c r="C6" s="502" t="s">
        <v>45</v>
      </c>
      <c r="D6" s="240">
        <f>2/6</f>
        <v>0.33333333333333331</v>
      </c>
      <c r="E6" s="240"/>
      <c r="F6" s="57">
        <f>D6*F$5</f>
        <v>6400000</v>
      </c>
      <c r="G6" s="57"/>
      <c r="H6" s="57">
        <f>F$6/3</f>
        <v>2133333.3333333335</v>
      </c>
      <c r="I6" s="57"/>
      <c r="J6" s="57">
        <f>F6/3</f>
        <v>2133333.3333333335</v>
      </c>
      <c r="K6" s="57"/>
      <c r="L6" s="57">
        <f>F6/3</f>
        <v>2133333.3333333335</v>
      </c>
      <c r="M6" s="57"/>
    </row>
    <row r="7" spans="1:13" s="54" customFormat="1" ht="30">
      <c r="A7" s="51">
        <v>2</v>
      </c>
      <c r="B7" s="502" t="s">
        <v>807</v>
      </c>
      <c r="C7" s="502" t="s">
        <v>1190</v>
      </c>
      <c r="D7" s="240">
        <f>0.25/6</f>
        <v>4.1666666666666664E-2</v>
      </c>
      <c r="E7" s="240"/>
      <c r="F7" s="57">
        <f t="shared" ref="F7:F11" si="0">D7*F$5</f>
        <v>800000</v>
      </c>
      <c r="G7" s="57"/>
      <c r="H7" s="57">
        <f>F7*0.75</f>
        <v>600000</v>
      </c>
      <c r="I7" s="57"/>
      <c r="J7" s="57">
        <f>F7*0.2</f>
        <v>160000</v>
      </c>
      <c r="K7" s="57"/>
      <c r="L7" s="57">
        <f>F7*0.05</f>
        <v>40000</v>
      </c>
      <c r="M7" s="57"/>
    </row>
    <row r="8" spans="1:13" ht="45">
      <c r="A8" s="51">
        <v>3</v>
      </c>
      <c r="B8" s="502" t="s">
        <v>808</v>
      </c>
      <c r="C8" s="502" t="s">
        <v>1191</v>
      </c>
      <c r="D8" s="240">
        <f>1.25/6</f>
        <v>0.20833333333333334</v>
      </c>
      <c r="E8" s="240"/>
      <c r="F8" s="57">
        <f t="shared" si="0"/>
        <v>4000000</v>
      </c>
      <c r="H8" s="57">
        <f>F8*0.75</f>
        <v>3000000</v>
      </c>
      <c r="J8" s="57">
        <f>F8*0.2</f>
        <v>800000</v>
      </c>
      <c r="L8" s="57">
        <f>F8*0.05</f>
        <v>200000</v>
      </c>
    </row>
    <row r="9" spans="1:13" ht="30.6">
      <c r="A9" s="51">
        <v>4</v>
      </c>
      <c r="B9" s="503" t="s">
        <v>815</v>
      </c>
      <c r="C9" s="503" t="s">
        <v>1194</v>
      </c>
      <c r="D9" s="240">
        <f>1/6</f>
        <v>0.16666666666666666</v>
      </c>
      <c r="E9" s="240"/>
      <c r="F9" s="57">
        <f t="shared" si="0"/>
        <v>3200000</v>
      </c>
      <c r="H9" s="57">
        <f>$F$9/3</f>
        <v>1066666.6666666667</v>
      </c>
      <c r="J9" s="57">
        <f>$F$9/3</f>
        <v>1066666.6666666667</v>
      </c>
      <c r="L9" s="57">
        <f>$F$9/3</f>
        <v>1066666.6666666667</v>
      </c>
    </row>
    <row r="10" spans="1:13" ht="30.6">
      <c r="A10" s="51">
        <v>5</v>
      </c>
      <c r="B10" s="503" t="s">
        <v>818</v>
      </c>
      <c r="C10" s="503" t="s">
        <v>1197</v>
      </c>
      <c r="D10" s="240">
        <f>1/6</f>
        <v>0.16666666666666666</v>
      </c>
      <c r="E10" s="240"/>
      <c r="F10" s="57">
        <f t="shared" si="0"/>
        <v>3200000</v>
      </c>
      <c r="H10" s="57">
        <f>$F$10/3</f>
        <v>1066666.6666666667</v>
      </c>
      <c r="J10" s="57">
        <f>$F$10/3</f>
        <v>1066666.6666666667</v>
      </c>
      <c r="L10" s="57">
        <f>$F$10/3</f>
        <v>1066666.6666666667</v>
      </c>
    </row>
    <row r="11" spans="1:13" ht="30.6">
      <c r="A11" s="51">
        <v>6</v>
      </c>
      <c r="B11" s="503" t="s">
        <v>820</v>
      </c>
      <c r="C11" s="503" t="s">
        <v>1198</v>
      </c>
      <c r="D11" s="240">
        <f>0.5/6</f>
        <v>8.3333333333333329E-2</v>
      </c>
      <c r="E11" s="240"/>
      <c r="F11" s="57">
        <f t="shared" si="0"/>
        <v>1600000</v>
      </c>
      <c r="H11" s="57">
        <f>0.2*F11</f>
        <v>320000</v>
      </c>
      <c r="J11" s="57">
        <f>0.4*F11</f>
        <v>640000</v>
      </c>
      <c r="L11" s="57">
        <f>0.4*F11</f>
        <v>640000</v>
      </c>
    </row>
    <row r="12" spans="1:13" s="345" customFormat="1" ht="24" customHeight="1">
      <c r="A12" s="595" t="s">
        <v>231</v>
      </c>
      <c r="B12" s="596"/>
      <c r="C12" s="596"/>
      <c r="D12" s="597"/>
      <c r="E12" s="416">
        <v>0.2</v>
      </c>
      <c r="F12" s="345">
        <f>E12*16000000*3</f>
        <v>9600000</v>
      </c>
      <c r="H12" s="345">
        <f>SUM(H13:H15)</f>
        <v>2773333.3333333335</v>
      </c>
      <c r="J12" s="345">
        <f>SUM(J13:J15)</f>
        <v>3173333.3333333335</v>
      </c>
      <c r="L12" s="345">
        <f>SUM(L13:L15)</f>
        <v>3653333.3333333335</v>
      </c>
    </row>
    <row r="13" spans="1:13" ht="41.55" customHeight="1">
      <c r="A13" s="498">
        <v>1</v>
      </c>
      <c r="B13" s="504" t="s">
        <v>232</v>
      </c>
      <c r="C13" s="504" t="s">
        <v>1493</v>
      </c>
      <c r="D13" s="246">
        <f>2/3</f>
        <v>0.66666666666666663</v>
      </c>
      <c r="E13" s="246"/>
      <c r="F13" s="57">
        <f>D13*F12</f>
        <v>6400000</v>
      </c>
      <c r="H13" s="57">
        <f>F13/3</f>
        <v>2133333.3333333335</v>
      </c>
      <c r="J13" s="57">
        <f>F13/3</f>
        <v>2133333.3333333335</v>
      </c>
      <c r="L13" s="57">
        <f>F13/3</f>
        <v>2133333.3333333335</v>
      </c>
    </row>
    <row r="14" spans="1:13" ht="45">
      <c r="A14" s="498">
        <v>2</v>
      </c>
      <c r="B14" s="505" t="s">
        <v>828</v>
      </c>
      <c r="C14" s="502" t="s">
        <v>1203</v>
      </c>
      <c r="D14" s="247">
        <f>0.5/3</f>
        <v>0.16666666666666666</v>
      </c>
      <c r="E14" s="247"/>
      <c r="F14" s="57">
        <f>D14*F12</f>
        <v>1600000</v>
      </c>
      <c r="H14" s="57">
        <f>F14*0.2</f>
        <v>320000</v>
      </c>
      <c r="J14" s="57">
        <f>F14*0.35</f>
        <v>560000</v>
      </c>
      <c r="L14" s="57">
        <f>F14*0.45</f>
        <v>720000</v>
      </c>
    </row>
    <row r="15" spans="1:13" ht="30">
      <c r="A15" s="498">
        <v>3</v>
      </c>
      <c r="B15" s="505" t="s">
        <v>829</v>
      </c>
      <c r="C15" s="502" t="s">
        <v>1204</v>
      </c>
      <c r="D15" s="247">
        <f>0.5/3</f>
        <v>0.16666666666666666</v>
      </c>
      <c r="E15" s="247"/>
      <c r="F15" s="57">
        <f>D15*F12</f>
        <v>1600000</v>
      </c>
      <c r="H15" s="57">
        <f>0.2*F15</f>
        <v>320000</v>
      </c>
      <c r="J15" s="57">
        <f>0.3*F15</f>
        <v>480000</v>
      </c>
      <c r="L15" s="57">
        <f>0.5*F15</f>
        <v>800000</v>
      </c>
    </row>
    <row r="16" spans="1:13" s="345" customFormat="1" ht="15.6">
      <c r="A16" s="598" t="s">
        <v>363</v>
      </c>
      <c r="B16" s="599"/>
      <c r="C16" s="599"/>
      <c r="D16" s="600"/>
      <c r="E16" s="416">
        <v>0.15</v>
      </c>
      <c r="F16" s="345">
        <f>E16*16000000*3</f>
        <v>7200000</v>
      </c>
      <c r="H16" s="345">
        <f>SUM(H17:H18)</f>
        <v>1170000</v>
      </c>
      <c r="J16" s="345">
        <f>SUM(J17:J18)</f>
        <v>3150000</v>
      </c>
      <c r="L16" s="345">
        <f>SUM(L17:L18)</f>
        <v>2880000</v>
      </c>
    </row>
    <row r="17" spans="1:13" ht="55.95" customHeight="1">
      <c r="A17" s="506">
        <v>1</v>
      </c>
      <c r="B17" s="504" t="s">
        <v>266</v>
      </c>
      <c r="C17" s="504" t="s">
        <v>1494</v>
      </c>
      <c r="D17" s="247">
        <v>0.75</v>
      </c>
      <c r="E17" s="247"/>
      <c r="F17" s="57">
        <f>D17*F16</f>
        <v>5400000</v>
      </c>
      <c r="H17" s="57">
        <f>0.15*F17</f>
        <v>810000</v>
      </c>
      <c r="J17" s="57">
        <f>0.45*F17</f>
        <v>2430000</v>
      </c>
      <c r="L17" s="57">
        <f>0.4*F17</f>
        <v>2160000</v>
      </c>
    </row>
    <row r="18" spans="1:13" ht="30">
      <c r="A18" s="506">
        <v>2</v>
      </c>
      <c r="B18" s="504" t="s">
        <v>830</v>
      </c>
      <c r="C18" s="504" t="s">
        <v>1209</v>
      </c>
      <c r="D18" s="247">
        <v>0.25</v>
      </c>
      <c r="E18" s="247"/>
      <c r="F18" s="57">
        <f>D18*F16</f>
        <v>1800000</v>
      </c>
      <c r="H18" s="57">
        <f>0.2*F18</f>
        <v>360000</v>
      </c>
      <c r="J18" s="57">
        <f>0.4*F18</f>
        <v>720000</v>
      </c>
      <c r="L18" s="57">
        <f>0.4*F18</f>
        <v>720000</v>
      </c>
    </row>
    <row r="19" spans="1:13" s="345" customFormat="1" ht="45.45" customHeight="1">
      <c r="A19" s="598" t="s">
        <v>278</v>
      </c>
      <c r="B19" s="599"/>
      <c r="C19" s="599"/>
      <c r="D19" s="600"/>
      <c r="E19" s="416">
        <v>0.1</v>
      </c>
      <c r="F19" s="345">
        <f>E19*16000000*3</f>
        <v>4800000</v>
      </c>
      <c r="H19" s="345">
        <f>SUM(H20:H25)</f>
        <v>1260000</v>
      </c>
      <c r="J19" s="345">
        <f>SUM(J20:J25)</f>
        <v>1680000.0000000002</v>
      </c>
      <c r="L19" s="345">
        <f>SUM(L20:L25)</f>
        <v>1860000.0000000002</v>
      </c>
    </row>
    <row r="20" spans="1:13" ht="30">
      <c r="A20" s="506">
        <v>1</v>
      </c>
      <c r="B20" s="504" t="s">
        <v>279</v>
      </c>
      <c r="C20" s="504" t="s">
        <v>1212</v>
      </c>
      <c r="D20" s="247">
        <f>2/6</f>
        <v>0.33333333333333331</v>
      </c>
      <c r="E20" s="247"/>
      <c r="F20" s="57">
        <f>D20*$F$19</f>
        <v>1600000</v>
      </c>
      <c r="H20" s="57">
        <f>F20/3</f>
        <v>533333.33333333337</v>
      </c>
      <c r="J20" s="57">
        <f>F20/3</f>
        <v>533333.33333333337</v>
      </c>
      <c r="L20" s="57">
        <f>F20/3</f>
        <v>533333.33333333337</v>
      </c>
    </row>
    <row r="21" spans="1:13" ht="60">
      <c r="A21" s="506"/>
      <c r="B21" s="508"/>
      <c r="C21" s="504" t="s">
        <v>1213</v>
      </c>
      <c r="D21" s="247">
        <f>1/6</f>
        <v>0.16666666666666666</v>
      </c>
      <c r="E21" s="247"/>
      <c r="F21" s="57">
        <f t="shared" ref="F21:F25" si="1">D21*$F$19</f>
        <v>800000</v>
      </c>
      <c r="H21" s="57">
        <f>F21*0.2</f>
        <v>160000</v>
      </c>
      <c r="J21" s="57">
        <f>F21*0.3</f>
        <v>240000</v>
      </c>
      <c r="L21" s="57">
        <f>0.5*F21</f>
        <v>400000</v>
      </c>
    </row>
    <row r="22" spans="1:13" ht="57" customHeight="1">
      <c r="A22" s="506">
        <v>2</v>
      </c>
      <c r="B22" s="503" t="s">
        <v>647</v>
      </c>
      <c r="C22" s="502" t="s">
        <v>1214</v>
      </c>
      <c r="D22" s="247">
        <f>1/6</f>
        <v>0.16666666666666666</v>
      </c>
      <c r="E22" s="247"/>
      <c r="F22" s="57">
        <f t="shared" si="1"/>
        <v>800000</v>
      </c>
      <c r="H22" s="57">
        <f>0.2*F22</f>
        <v>160000</v>
      </c>
      <c r="J22" s="57">
        <f>0.4*F22</f>
        <v>320000</v>
      </c>
      <c r="L22" s="57">
        <f>0.4*F22</f>
        <v>320000</v>
      </c>
    </row>
    <row r="23" spans="1:13" ht="30.6">
      <c r="A23" s="506">
        <v>3</v>
      </c>
      <c r="B23" s="503" t="s">
        <v>643</v>
      </c>
      <c r="C23" s="503" t="s">
        <v>1215</v>
      </c>
      <c r="D23" s="247">
        <f>0.5/6</f>
        <v>8.3333333333333329E-2</v>
      </c>
      <c r="E23" s="247"/>
      <c r="F23" s="57">
        <f t="shared" si="1"/>
        <v>400000</v>
      </c>
      <c r="H23" s="57">
        <f>0.2*F23</f>
        <v>80000</v>
      </c>
      <c r="J23" s="57">
        <f>0.4*F23</f>
        <v>160000</v>
      </c>
      <c r="L23" s="57">
        <f>0.4*F23</f>
        <v>160000</v>
      </c>
    </row>
    <row r="24" spans="1:13" ht="30.6">
      <c r="A24" s="506">
        <v>4</v>
      </c>
      <c r="B24" s="503" t="s">
        <v>650</v>
      </c>
      <c r="C24" s="502" t="s">
        <v>155</v>
      </c>
      <c r="D24" s="247">
        <f>0.5/6</f>
        <v>8.3333333333333329E-2</v>
      </c>
      <c r="E24" s="247"/>
      <c r="F24" s="57">
        <f t="shared" si="1"/>
        <v>400000</v>
      </c>
      <c r="H24" s="57">
        <f>0.15*F24</f>
        <v>60000</v>
      </c>
      <c r="J24" s="57">
        <f>F24*0.4</f>
        <v>160000</v>
      </c>
      <c r="L24" s="57">
        <f>0.45*F24</f>
        <v>180000</v>
      </c>
    </row>
    <row r="25" spans="1:13" ht="45.6">
      <c r="A25" s="506">
        <v>5</v>
      </c>
      <c r="B25" s="503" t="s">
        <v>292</v>
      </c>
      <c r="C25" s="502" t="s">
        <v>1216</v>
      </c>
      <c r="D25" s="247">
        <f>1/6</f>
        <v>0.16666666666666666</v>
      </c>
      <c r="E25" s="247"/>
      <c r="F25" s="57">
        <f t="shared" si="1"/>
        <v>800000</v>
      </c>
      <c r="H25" s="57">
        <f>F25/3</f>
        <v>266666.66666666669</v>
      </c>
      <c r="J25" s="57">
        <f>F25/3</f>
        <v>266666.66666666669</v>
      </c>
      <c r="L25" s="57">
        <f>F25/3</f>
        <v>266666.66666666669</v>
      </c>
    </row>
    <row r="26" spans="1:13" s="345" customFormat="1" ht="33" customHeight="1">
      <c r="A26" s="595" t="s">
        <v>324</v>
      </c>
      <c r="B26" s="596"/>
      <c r="C26" s="596"/>
      <c r="D26" s="597"/>
      <c r="E26" s="416">
        <v>0.15</v>
      </c>
      <c r="F26" s="345">
        <f>E26*16000000*3</f>
        <v>7200000</v>
      </c>
      <c r="H26" s="345">
        <f>SUM(H27:H30)</f>
        <v>2400000</v>
      </c>
      <c r="J26" s="345">
        <f>SUM(J27:J30)</f>
        <v>2400000</v>
      </c>
      <c r="L26" s="345">
        <f>SUM(L27:L30)</f>
        <v>2400000</v>
      </c>
    </row>
    <row r="27" spans="1:13" ht="27.6">
      <c r="A27" s="499">
        <v>1</v>
      </c>
      <c r="B27" s="509" t="s">
        <v>325</v>
      </c>
      <c r="C27" s="500" t="s">
        <v>1217</v>
      </c>
      <c r="D27" s="247">
        <f>1.5/4</f>
        <v>0.375</v>
      </c>
      <c r="E27" s="247"/>
      <c r="F27" s="57">
        <f>D27*F26</f>
        <v>2700000</v>
      </c>
      <c r="H27" s="57">
        <f>F27/3</f>
        <v>900000</v>
      </c>
      <c r="J27" s="57">
        <f>F27/3</f>
        <v>900000</v>
      </c>
      <c r="L27" s="57">
        <f>F27/3</f>
        <v>900000</v>
      </c>
    </row>
    <row r="28" spans="1:13" ht="27.6">
      <c r="A28" s="499">
        <v>2</v>
      </c>
      <c r="B28" s="510" t="s">
        <v>330</v>
      </c>
      <c r="C28" s="500" t="s">
        <v>1218</v>
      </c>
      <c r="D28" s="247">
        <f>1/4</f>
        <v>0.25</v>
      </c>
      <c r="E28" s="247"/>
      <c r="F28" s="57">
        <f>D28*F26</f>
        <v>1800000</v>
      </c>
      <c r="H28" s="57">
        <f t="shared" ref="H28:H30" si="2">F28/3</f>
        <v>600000</v>
      </c>
      <c r="J28" s="57">
        <f t="shared" ref="J28:J30" si="3">F28/3</f>
        <v>600000</v>
      </c>
      <c r="L28" s="57">
        <f t="shared" ref="L28:L30" si="4">F28/3</f>
        <v>600000</v>
      </c>
    </row>
    <row r="29" spans="1:13" ht="28.2">
      <c r="A29" s="499">
        <v>3</v>
      </c>
      <c r="B29" s="501" t="s">
        <v>889</v>
      </c>
      <c r="C29" s="500" t="s">
        <v>1219</v>
      </c>
      <c r="D29" s="247">
        <f>1/4</f>
        <v>0.25</v>
      </c>
      <c r="E29" s="247"/>
      <c r="F29" s="57">
        <f>D29*F26</f>
        <v>1800000</v>
      </c>
      <c r="H29" s="57">
        <f t="shared" si="2"/>
        <v>600000</v>
      </c>
      <c r="J29" s="57">
        <f t="shared" si="3"/>
        <v>600000</v>
      </c>
      <c r="L29" s="57">
        <f t="shared" si="4"/>
        <v>600000</v>
      </c>
    </row>
    <row r="30" spans="1:13" s="54" customFormat="1" ht="27.6">
      <c r="A30" s="499">
        <v>4</v>
      </c>
      <c r="B30" s="500" t="s">
        <v>890</v>
      </c>
      <c r="C30" s="500" t="s">
        <v>1220</v>
      </c>
      <c r="D30" s="51">
        <f>0.5/4</f>
        <v>0.125</v>
      </c>
      <c r="E30" s="51"/>
      <c r="F30" s="57">
        <f>D30*F26</f>
        <v>900000</v>
      </c>
      <c r="G30" s="57"/>
      <c r="H30" s="57">
        <f t="shared" si="2"/>
        <v>300000</v>
      </c>
      <c r="I30" s="57"/>
      <c r="J30" s="57">
        <f t="shared" si="3"/>
        <v>300000</v>
      </c>
      <c r="K30" s="57"/>
      <c r="L30" s="57">
        <f t="shared" si="4"/>
        <v>300000</v>
      </c>
      <c r="M30" s="57"/>
    </row>
  </sheetData>
  <mergeCells count="10">
    <mergeCell ref="H3:I3"/>
    <mergeCell ref="J3:K3"/>
    <mergeCell ref="L3:M3"/>
    <mergeCell ref="A5:D5"/>
    <mergeCell ref="A12:D12"/>
    <mergeCell ref="A26:D26"/>
    <mergeCell ref="A19:D19"/>
    <mergeCell ref="A16:D16"/>
    <mergeCell ref="B1:D1"/>
    <mergeCell ref="F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4"/>
  <sheetViews>
    <sheetView rightToLeft="1" topLeftCell="A510" zoomScaleNormal="100" workbookViewId="0">
      <selection activeCell="D495" sqref="D495"/>
    </sheetView>
  </sheetViews>
  <sheetFormatPr defaultColWidth="8.77734375" defaultRowHeight="14.4"/>
  <cols>
    <col min="1" max="1" width="8.77734375" style="262"/>
    <col min="2" max="2" width="30" style="263" customWidth="1"/>
    <col min="3" max="3" width="27.21875" style="263" customWidth="1"/>
    <col min="4" max="4" width="78" style="263" customWidth="1"/>
    <col min="5" max="5" width="34" style="155" customWidth="1"/>
    <col min="6" max="6" width="33.77734375" style="155" customWidth="1"/>
    <col min="7" max="7" width="76.88671875" style="263" customWidth="1"/>
    <col min="8" max="8" width="113.44140625" style="155" customWidth="1"/>
    <col min="9" max="16384" width="8.77734375" style="263"/>
  </cols>
  <sheetData>
    <row r="1" spans="1:9">
      <c r="B1" s="263" t="s">
        <v>1224</v>
      </c>
    </row>
    <row r="2" spans="1:9" s="265" customFormat="1" ht="15.6">
      <c r="A2" s="264"/>
      <c r="B2" s="265" t="s">
        <v>614</v>
      </c>
      <c r="D2" s="266"/>
      <c r="G2" s="295"/>
      <c r="I2" s="267"/>
    </row>
    <row r="3" spans="1:9" s="269" customFormat="1">
      <c r="A3" s="268">
        <v>1</v>
      </c>
      <c r="B3" s="269" t="s">
        <v>1047</v>
      </c>
      <c r="D3" s="270"/>
      <c r="G3" s="296"/>
      <c r="I3" s="271"/>
    </row>
    <row r="4" spans="1:9" s="276" customFormat="1" ht="15.6">
      <c r="A4" s="272"/>
      <c r="B4" s="272" t="s">
        <v>1120</v>
      </c>
      <c r="C4" s="273" t="s">
        <v>1123</v>
      </c>
      <c r="D4" s="274" t="s">
        <v>1158</v>
      </c>
      <c r="E4" s="275" t="s">
        <v>605</v>
      </c>
      <c r="F4" s="602" t="s">
        <v>1159</v>
      </c>
      <c r="G4" s="603"/>
      <c r="H4" s="180" t="s">
        <v>680</v>
      </c>
      <c r="I4" s="290"/>
    </row>
    <row r="5" spans="1:9" s="278" customFormat="1">
      <c r="A5" s="277"/>
      <c r="B5" s="272"/>
      <c r="C5" s="273"/>
      <c r="D5" s="274"/>
      <c r="E5" s="275"/>
      <c r="F5" s="275" t="s">
        <v>837</v>
      </c>
      <c r="G5" s="277" t="s">
        <v>838</v>
      </c>
      <c r="H5" s="276"/>
    </row>
    <row r="6" spans="1:9" ht="57.6">
      <c r="B6" s="235" t="s">
        <v>786</v>
      </c>
      <c r="C6" s="235" t="s">
        <v>1160</v>
      </c>
      <c r="D6" s="261" t="s">
        <v>1592</v>
      </c>
      <c r="G6" s="297"/>
    </row>
    <row r="7" spans="1:9" s="265" customFormat="1" ht="15.6">
      <c r="A7" s="264"/>
      <c r="B7" s="265" t="s">
        <v>622</v>
      </c>
      <c r="D7" s="266"/>
      <c r="G7" s="295"/>
      <c r="I7" s="267"/>
    </row>
    <row r="8" spans="1:9" s="269" customFormat="1">
      <c r="A8" s="268">
        <v>2</v>
      </c>
      <c r="B8" s="269" t="s">
        <v>1048</v>
      </c>
      <c r="D8" s="270"/>
      <c r="G8" s="296"/>
      <c r="I8" s="271"/>
    </row>
    <row r="9" spans="1:9" s="276" customFormat="1">
      <c r="A9" s="272"/>
      <c r="B9" s="272" t="s">
        <v>1120</v>
      </c>
      <c r="C9" s="273" t="s">
        <v>1123</v>
      </c>
      <c r="D9" s="274" t="s">
        <v>1158</v>
      </c>
      <c r="E9" s="275" t="s">
        <v>605</v>
      </c>
      <c r="F9" s="602" t="s">
        <v>1159</v>
      </c>
      <c r="G9" s="603"/>
      <c r="I9" s="290"/>
    </row>
    <row r="10" spans="1:9" s="278" customFormat="1">
      <c r="A10" s="277"/>
      <c r="B10" s="272"/>
      <c r="C10" s="273"/>
      <c r="D10" s="274"/>
      <c r="E10" s="275"/>
      <c r="F10" s="275" t="s">
        <v>837</v>
      </c>
      <c r="G10" s="277" t="s">
        <v>838</v>
      </c>
      <c r="H10" s="276"/>
    </row>
    <row r="11" spans="1:9" ht="91.95" customHeight="1">
      <c r="B11" s="235" t="s">
        <v>789</v>
      </c>
      <c r="C11" s="235" t="s">
        <v>1160</v>
      </c>
      <c r="D11" s="261" t="s">
        <v>1712</v>
      </c>
      <c r="G11" s="297"/>
      <c r="H11" s="147" t="s">
        <v>1112</v>
      </c>
    </row>
    <row r="12" spans="1:9" s="269" customFormat="1">
      <c r="A12" s="268">
        <v>3</v>
      </c>
      <c r="B12" s="269" t="s">
        <v>1049</v>
      </c>
      <c r="D12" s="270"/>
      <c r="G12" s="296"/>
      <c r="I12" s="271"/>
    </row>
    <row r="13" spans="1:9" s="276" customFormat="1">
      <c r="A13" s="272"/>
      <c r="B13" s="272" t="s">
        <v>1120</v>
      </c>
      <c r="C13" s="273" t="s">
        <v>1123</v>
      </c>
      <c r="D13" s="274" t="s">
        <v>1158</v>
      </c>
      <c r="E13" s="275" t="s">
        <v>605</v>
      </c>
      <c r="F13" s="602" t="s">
        <v>1159</v>
      </c>
      <c r="G13" s="603"/>
      <c r="I13" s="290"/>
    </row>
    <row r="14" spans="1:9" s="278" customFormat="1">
      <c r="A14" s="277"/>
      <c r="B14" s="272"/>
      <c r="C14" s="273"/>
      <c r="D14" s="274"/>
      <c r="E14" s="275"/>
      <c r="F14" s="275" t="s">
        <v>837</v>
      </c>
      <c r="G14" s="277" t="s">
        <v>838</v>
      </c>
      <c r="H14" s="276"/>
    </row>
    <row r="15" spans="1:9" ht="43.2">
      <c r="B15" s="111" t="s">
        <v>791</v>
      </c>
      <c r="C15" s="235" t="s">
        <v>1160</v>
      </c>
      <c r="D15" s="261" t="s">
        <v>1454</v>
      </c>
      <c r="G15" s="298"/>
      <c r="H15" s="147" t="s">
        <v>683</v>
      </c>
    </row>
    <row r="16" spans="1:9" s="269" customFormat="1">
      <c r="A16" s="268">
        <v>4</v>
      </c>
      <c r="B16" s="269" t="s">
        <v>1050</v>
      </c>
      <c r="D16" s="270"/>
      <c r="G16" s="296"/>
      <c r="I16" s="271"/>
    </row>
    <row r="17" spans="1:9" s="276" customFormat="1">
      <c r="A17" s="272"/>
      <c r="B17" s="272" t="s">
        <v>1120</v>
      </c>
      <c r="C17" s="273" t="s">
        <v>1123</v>
      </c>
      <c r="D17" s="274" t="s">
        <v>1158</v>
      </c>
      <c r="E17" s="275" t="s">
        <v>605</v>
      </c>
      <c r="F17" s="602" t="s">
        <v>1159</v>
      </c>
      <c r="G17" s="603"/>
      <c r="I17" s="290"/>
    </row>
    <row r="18" spans="1:9" s="278" customFormat="1">
      <c r="A18" s="277"/>
      <c r="B18" s="272"/>
      <c r="C18" s="273"/>
      <c r="D18" s="274"/>
      <c r="E18" s="275"/>
      <c r="F18" s="275" t="s">
        <v>837</v>
      </c>
      <c r="G18" s="277" t="s">
        <v>840</v>
      </c>
      <c r="H18" s="276"/>
    </row>
    <row r="19" spans="1:9" ht="144">
      <c r="B19" s="235" t="s">
        <v>793</v>
      </c>
      <c r="C19" s="235" t="s">
        <v>1160</v>
      </c>
      <c r="D19" s="261" t="s">
        <v>1593</v>
      </c>
      <c r="G19" s="604"/>
      <c r="H19" s="147" t="s">
        <v>1113</v>
      </c>
    </row>
    <row r="20" spans="1:9" ht="67.95" customHeight="1">
      <c r="B20" s="235" t="s">
        <v>841</v>
      </c>
      <c r="C20" s="235" t="s">
        <v>1160</v>
      </c>
      <c r="D20" s="261" t="s">
        <v>1594</v>
      </c>
      <c r="G20" s="605"/>
    </row>
    <row r="21" spans="1:9" s="269" customFormat="1">
      <c r="A21" s="268">
        <v>5</v>
      </c>
      <c r="B21" s="269" t="s">
        <v>1051</v>
      </c>
      <c r="D21" s="270"/>
      <c r="F21" s="259"/>
      <c r="G21" s="299"/>
      <c r="I21" s="271"/>
    </row>
    <row r="22" spans="1:9" s="276" customFormat="1">
      <c r="A22" s="272"/>
      <c r="B22" s="272" t="s">
        <v>1120</v>
      </c>
      <c r="C22" s="273" t="s">
        <v>1123</v>
      </c>
      <c r="D22" s="274" t="s">
        <v>1158</v>
      </c>
      <c r="E22" s="275" t="s">
        <v>605</v>
      </c>
      <c r="F22" s="602" t="s">
        <v>1159</v>
      </c>
      <c r="G22" s="603"/>
      <c r="I22" s="290"/>
    </row>
    <row r="23" spans="1:9" s="278" customFormat="1">
      <c r="A23" s="277"/>
      <c r="B23" s="272"/>
      <c r="C23" s="273"/>
      <c r="D23" s="274"/>
      <c r="E23" s="275"/>
      <c r="F23" s="275" t="s">
        <v>837</v>
      </c>
      <c r="G23" s="277" t="s">
        <v>838</v>
      </c>
      <c r="H23" s="276"/>
    </row>
    <row r="24" spans="1:9" ht="57" customHeight="1">
      <c r="B24" s="235" t="s">
        <v>842</v>
      </c>
      <c r="C24" s="235" t="s">
        <v>1160</v>
      </c>
      <c r="D24" s="261" t="s">
        <v>1595</v>
      </c>
      <c r="G24" s="300"/>
    </row>
    <row r="25" spans="1:9" s="294" customFormat="1" ht="16.95" customHeight="1">
      <c r="A25" s="291"/>
      <c r="B25" s="292"/>
      <c r="C25" s="292"/>
      <c r="D25" s="399"/>
      <c r="E25" s="293"/>
      <c r="F25" s="293"/>
      <c r="G25" s="301"/>
      <c r="H25" s="293"/>
    </row>
    <row r="26" spans="1:9" s="265" customFormat="1" ht="15.6">
      <c r="A26" s="264"/>
      <c r="B26" s="265" t="s">
        <v>614</v>
      </c>
      <c r="D26" s="266"/>
      <c r="G26" s="295"/>
      <c r="I26" s="267"/>
    </row>
    <row r="27" spans="1:9" s="269" customFormat="1">
      <c r="A27" s="268">
        <v>1</v>
      </c>
      <c r="B27" s="269" t="s">
        <v>1052</v>
      </c>
      <c r="D27" s="270"/>
      <c r="G27" s="296"/>
      <c r="I27" s="271"/>
    </row>
    <row r="28" spans="1:9" s="276" customFormat="1" ht="15.6">
      <c r="A28" s="272"/>
      <c r="B28" s="272" t="s">
        <v>1120</v>
      </c>
      <c r="C28" s="273" t="s">
        <v>1123</v>
      </c>
      <c r="D28" s="274" t="s">
        <v>1158</v>
      </c>
      <c r="E28" s="275" t="s">
        <v>605</v>
      </c>
      <c r="F28" s="602" t="s">
        <v>1159</v>
      </c>
      <c r="G28" s="603"/>
      <c r="H28" s="180" t="s">
        <v>680</v>
      </c>
      <c r="I28" s="290"/>
    </row>
    <row r="29" spans="1:9" s="278" customFormat="1">
      <c r="A29" s="277"/>
      <c r="B29" s="272"/>
      <c r="C29" s="273"/>
      <c r="D29" s="274"/>
      <c r="E29" s="275"/>
      <c r="F29" s="275" t="s">
        <v>837</v>
      </c>
      <c r="G29" s="277" t="s">
        <v>838</v>
      </c>
      <c r="H29" s="276"/>
    </row>
    <row r="30" spans="1:9" ht="67.95" customHeight="1">
      <c r="B30" s="235" t="s">
        <v>930</v>
      </c>
      <c r="C30" s="235" t="s">
        <v>1597</v>
      </c>
      <c r="D30" s="261" t="s">
        <v>1596</v>
      </c>
      <c r="G30" s="297"/>
    </row>
    <row r="31" spans="1:9" s="269" customFormat="1">
      <c r="A31" s="268">
        <v>2</v>
      </c>
      <c r="B31" s="269" t="s">
        <v>1053</v>
      </c>
      <c r="D31" s="270"/>
      <c r="G31" s="296"/>
      <c r="I31" s="271"/>
    </row>
    <row r="32" spans="1:9" s="276" customFormat="1" ht="15.6">
      <c r="A32" s="272"/>
      <c r="B32" s="272" t="s">
        <v>1120</v>
      </c>
      <c r="C32" s="273" t="s">
        <v>1123</v>
      </c>
      <c r="D32" s="274" t="s">
        <v>1158</v>
      </c>
      <c r="E32" s="275" t="s">
        <v>605</v>
      </c>
      <c r="F32" s="602" t="s">
        <v>1159</v>
      </c>
      <c r="G32" s="603"/>
      <c r="H32" s="180" t="s">
        <v>680</v>
      </c>
      <c r="I32" s="290"/>
    </row>
    <row r="33" spans="1:9" s="278" customFormat="1">
      <c r="A33" s="277"/>
      <c r="B33" s="272"/>
      <c r="C33" s="273"/>
      <c r="D33" s="274"/>
      <c r="E33" s="275"/>
      <c r="F33" s="275" t="s">
        <v>837</v>
      </c>
      <c r="G33" s="277" t="s">
        <v>838</v>
      </c>
      <c r="H33" s="276"/>
    </row>
    <row r="34" spans="1:9" ht="57.6">
      <c r="B34" s="235" t="s">
        <v>843</v>
      </c>
      <c r="C34" s="235" t="s">
        <v>1597</v>
      </c>
      <c r="D34" s="261" t="s">
        <v>1599</v>
      </c>
      <c r="G34" s="297"/>
    </row>
    <row r="35" spans="1:9" s="265" customFormat="1" ht="15.6">
      <c r="A35" s="264"/>
      <c r="B35" s="265" t="s">
        <v>622</v>
      </c>
      <c r="D35" s="266"/>
      <c r="G35" s="295"/>
      <c r="I35" s="267"/>
    </row>
    <row r="36" spans="1:9" s="269" customFormat="1">
      <c r="A36" s="268">
        <v>3</v>
      </c>
      <c r="B36" s="269" t="s">
        <v>1054</v>
      </c>
      <c r="D36" s="270"/>
      <c r="G36" s="296"/>
      <c r="I36" s="271"/>
    </row>
    <row r="37" spans="1:9" s="276" customFormat="1" ht="15.6">
      <c r="A37" s="272"/>
      <c r="B37" s="272" t="s">
        <v>1120</v>
      </c>
      <c r="C37" s="273" t="s">
        <v>1123</v>
      </c>
      <c r="D37" s="274" t="s">
        <v>1158</v>
      </c>
      <c r="E37" s="275" t="s">
        <v>605</v>
      </c>
      <c r="F37" s="602" t="s">
        <v>1159</v>
      </c>
      <c r="G37" s="603"/>
      <c r="H37" s="180" t="s">
        <v>680</v>
      </c>
      <c r="I37" s="290"/>
    </row>
    <row r="38" spans="1:9" s="278" customFormat="1">
      <c r="A38" s="277"/>
      <c r="B38" s="272"/>
      <c r="C38" s="273"/>
      <c r="D38" s="274"/>
      <c r="E38" s="275"/>
      <c r="F38" s="275" t="s">
        <v>837</v>
      </c>
      <c r="G38" s="277" t="s">
        <v>838</v>
      </c>
      <c r="H38" s="276"/>
    </row>
    <row r="39" spans="1:9" ht="62.55" customHeight="1">
      <c r="B39" s="235" t="s">
        <v>1598</v>
      </c>
      <c r="C39" s="235" t="s">
        <v>1597</v>
      </c>
      <c r="D39" s="261" t="s">
        <v>1600</v>
      </c>
      <c r="G39" s="297"/>
    </row>
    <row r="40" spans="1:9" s="269" customFormat="1">
      <c r="A40" s="268">
        <v>4</v>
      </c>
      <c r="B40" s="269" t="s">
        <v>1055</v>
      </c>
      <c r="D40" s="270"/>
      <c r="G40" s="296"/>
      <c r="I40" s="271"/>
    </row>
    <row r="41" spans="1:9" s="276" customFormat="1" ht="15.6">
      <c r="A41" s="272"/>
      <c r="B41" s="272" t="s">
        <v>1120</v>
      </c>
      <c r="C41" s="273" t="s">
        <v>1123</v>
      </c>
      <c r="D41" s="274" t="s">
        <v>1158</v>
      </c>
      <c r="E41" s="275" t="s">
        <v>605</v>
      </c>
      <c r="F41" s="602" t="s">
        <v>1159</v>
      </c>
      <c r="G41" s="603"/>
      <c r="H41" s="180" t="s">
        <v>680</v>
      </c>
      <c r="I41" s="290"/>
    </row>
    <row r="42" spans="1:9" s="278" customFormat="1">
      <c r="A42" s="277"/>
      <c r="B42" s="272"/>
      <c r="C42" s="273"/>
      <c r="D42" s="274"/>
      <c r="E42" s="275"/>
      <c r="F42" s="275" t="s">
        <v>837</v>
      </c>
      <c r="G42" s="277" t="s">
        <v>838</v>
      </c>
      <c r="H42" s="276"/>
    </row>
    <row r="43" spans="1:9" ht="61.5" customHeight="1">
      <c r="B43" s="235" t="s">
        <v>844</v>
      </c>
      <c r="C43" s="235" t="s">
        <v>1597</v>
      </c>
      <c r="D43" s="261" t="s">
        <v>1601</v>
      </c>
      <c r="G43" s="297"/>
    </row>
    <row r="44" spans="1:9" s="265" customFormat="1" ht="15.6">
      <c r="A44" s="264"/>
      <c r="B44" s="265" t="s">
        <v>618</v>
      </c>
      <c r="D44" s="266"/>
      <c r="G44" s="295"/>
      <c r="I44" s="267"/>
    </row>
    <row r="45" spans="1:9" s="269" customFormat="1">
      <c r="A45" s="268">
        <v>5</v>
      </c>
      <c r="B45" s="269" t="s">
        <v>1056</v>
      </c>
      <c r="D45" s="270"/>
      <c r="G45" s="296"/>
      <c r="I45" s="271"/>
    </row>
    <row r="46" spans="1:9" s="276" customFormat="1" ht="15.6">
      <c r="A46" s="272"/>
      <c r="B46" s="272" t="s">
        <v>1120</v>
      </c>
      <c r="C46" s="273" t="s">
        <v>1123</v>
      </c>
      <c r="D46" s="274" t="s">
        <v>1158</v>
      </c>
      <c r="E46" s="275" t="s">
        <v>605</v>
      </c>
      <c r="F46" s="602" t="s">
        <v>1159</v>
      </c>
      <c r="G46" s="603"/>
      <c r="H46" s="180" t="s">
        <v>680</v>
      </c>
      <c r="I46" s="290"/>
    </row>
    <row r="47" spans="1:9" s="278" customFormat="1">
      <c r="A47" s="277"/>
      <c r="B47" s="272"/>
      <c r="C47" s="273"/>
      <c r="D47" s="274"/>
      <c r="E47" s="275"/>
      <c r="F47" s="275" t="s">
        <v>837</v>
      </c>
      <c r="G47" s="277" t="s">
        <v>838</v>
      </c>
      <c r="H47" s="276"/>
    </row>
    <row r="48" spans="1:9" ht="71.55" customHeight="1">
      <c r="B48" s="235" t="s">
        <v>845</v>
      </c>
      <c r="C48" s="235" t="s">
        <v>1597</v>
      </c>
      <c r="D48" s="261" t="s">
        <v>1602</v>
      </c>
      <c r="G48" s="297"/>
      <c r="H48" s="185" t="s">
        <v>1114</v>
      </c>
    </row>
    <row r="49" spans="1:9" s="269" customFormat="1">
      <c r="A49" s="268">
        <v>6</v>
      </c>
      <c r="B49" s="269" t="s">
        <v>1057</v>
      </c>
      <c r="D49" s="270"/>
      <c r="G49" s="296"/>
      <c r="I49" s="271"/>
    </row>
    <row r="50" spans="1:9" s="276" customFormat="1" ht="15.6">
      <c r="A50" s="272"/>
      <c r="B50" s="272" t="s">
        <v>1120</v>
      </c>
      <c r="C50" s="273" t="s">
        <v>1123</v>
      </c>
      <c r="D50" s="274" t="s">
        <v>1158</v>
      </c>
      <c r="E50" s="275" t="s">
        <v>605</v>
      </c>
      <c r="F50" s="602" t="s">
        <v>1159</v>
      </c>
      <c r="G50" s="603"/>
      <c r="H50" s="180" t="s">
        <v>680</v>
      </c>
      <c r="I50" s="290"/>
    </row>
    <row r="51" spans="1:9" s="278" customFormat="1">
      <c r="A51" s="277"/>
      <c r="B51" s="272"/>
      <c r="C51" s="273"/>
      <c r="D51" s="274"/>
      <c r="E51" s="275"/>
      <c r="F51" s="275" t="s">
        <v>837</v>
      </c>
      <c r="G51" s="277" t="s">
        <v>838</v>
      </c>
      <c r="H51" s="276"/>
    </row>
    <row r="52" spans="1:9" ht="57.6">
      <c r="B52" s="235" t="s">
        <v>846</v>
      </c>
      <c r="C52" s="235" t="s">
        <v>1597</v>
      </c>
      <c r="D52" s="261" t="s">
        <v>1603</v>
      </c>
      <c r="G52" s="297"/>
    </row>
    <row r="53" spans="1:9" ht="45" customHeight="1">
      <c r="B53" s="235" t="s">
        <v>1046</v>
      </c>
      <c r="C53" s="235" t="s">
        <v>1597</v>
      </c>
      <c r="D53" s="261" t="s">
        <v>1604</v>
      </c>
      <c r="G53" s="297"/>
    </row>
    <row r="54" spans="1:9" s="269" customFormat="1">
      <c r="A54" s="268">
        <v>7</v>
      </c>
      <c r="B54" s="269" t="s">
        <v>1058</v>
      </c>
      <c r="D54" s="270"/>
      <c r="G54" s="296"/>
      <c r="I54" s="271"/>
    </row>
    <row r="55" spans="1:9" s="276" customFormat="1" ht="15.6">
      <c r="A55" s="272"/>
      <c r="B55" s="272" t="s">
        <v>1120</v>
      </c>
      <c r="C55" s="273" t="s">
        <v>1123</v>
      </c>
      <c r="D55" s="274" t="s">
        <v>1158</v>
      </c>
      <c r="E55" s="275" t="s">
        <v>605</v>
      </c>
      <c r="F55" s="602" t="s">
        <v>1159</v>
      </c>
      <c r="G55" s="603"/>
      <c r="H55" s="180" t="s">
        <v>680</v>
      </c>
      <c r="I55" s="290"/>
    </row>
    <row r="56" spans="1:9" s="278" customFormat="1">
      <c r="A56" s="277"/>
      <c r="B56" s="272"/>
      <c r="C56" s="273"/>
      <c r="D56" s="274"/>
      <c r="E56" s="275"/>
      <c r="F56" s="275" t="s">
        <v>837</v>
      </c>
      <c r="G56" s="277" t="s">
        <v>838</v>
      </c>
      <c r="H56" s="276"/>
    </row>
    <row r="57" spans="1:9" ht="59.55" customHeight="1">
      <c r="B57" s="235" t="s">
        <v>1605</v>
      </c>
      <c r="C57" s="235" t="s">
        <v>1597</v>
      </c>
      <c r="D57" s="261" t="s">
        <v>1606</v>
      </c>
      <c r="G57" s="297"/>
      <c r="H57" s="185" t="s">
        <v>1124</v>
      </c>
    </row>
    <row r="58" spans="1:9" s="306" customFormat="1" ht="15.45" customHeight="1">
      <c r="A58" s="302"/>
      <c r="B58" s="303"/>
      <c r="C58" s="303"/>
      <c r="D58" s="400"/>
      <c r="E58" s="304"/>
      <c r="F58" s="304"/>
      <c r="G58" s="305"/>
      <c r="H58" s="304"/>
    </row>
    <row r="59" spans="1:9" s="265" customFormat="1" ht="15.6">
      <c r="A59" s="264"/>
      <c r="B59" s="265" t="s">
        <v>614</v>
      </c>
      <c r="D59" s="266"/>
      <c r="G59" s="295"/>
      <c r="I59" s="267"/>
    </row>
    <row r="60" spans="1:9" s="269" customFormat="1">
      <c r="A60" s="268">
        <v>1</v>
      </c>
      <c r="B60" s="269" t="s">
        <v>1059</v>
      </c>
      <c r="D60" s="270"/>
      <c r="G60" s="296"/>
      <c r="I60" s="271"/>
    </row>
    <row r="61" spans="1:9" s="276" customFormat="1" ht="15.6">
      <c r="A61" s="272"/>
      <c r="B61" s="272" t="s">
        <v>1120</v>
      </c>
      <c r="C61" s="273" t="s">
        <v>1123</v>
      </c>
      <c r="D61" s="274" t="s">
        <v>1158</v>
      </c>
      <c r="E61" s="275" t="s">
        <v>605</v>
      </c>
      <c r="F61" s="602" t="s">
        <v>1159</v>
      </c>
      <c r="G61" s="603"/>
      <c r="H61" s="180" t="s">
        <v>680</v>
      </c>
      <c r="I61" s="290"/>
    </row>
    <row r="62" spans="1:9" s="278" customFormat="1">
      <c r="A62" s="277"/>
      <c r="B62" s="272"/>
      <c r="C62" s="273"/>
      <c r="D62" s="274"/>
      <c r="E62" s="275"/>
      <c r="F62" s="275" t="s">
        <v>837</v>
      </c>
      <c r="G62" s="277" t="s">
        <v>838</v>
      </c>
      <c r="H62" s="276"/>
    </row>
    <row r="63" spans="1:9" ht="94.5" customHeight="1">
      <c r="B63" s="235" t="s">
        <v>847</v>
      </c>
      <c r="C63" s="235" t="s">
        <v>1161</v>
      </c>
      <c r="D63" s="261" t="s">
        <v>1636</v>
      </c>
      <c r="G63" s="297"/>
      <c r="H63" s="188" t="s">
        <v>687</v>
      </c>
    </row>
    <row r="64" spans="1:9" s="265" customFormat="1" ht="15.6">
      <c r="A64" s="264"/>
      <c r="B64" s="265" t="s">
        <v>622</v>
      </c>
      <c r="D64" s="266"/>
      <c r="G64" s="295"/>
      <c r="I64" s="267"/>
    </row>
    <row r="65" spans="1:9" s="269" customFormat="1">
      <c r="A65" s="268">
        <v>2</v>
      </c>
      <c r="B65" s="269" t="s">
        <v>1061</v>
      </c>
      <c r="D65" s="270"/>
      <c r="G65" s="296"/>
      <c r="I65" s="271"/>
    </row>
    <row r="66" spans="1:9" s="276" customFormat="1" ht="15.6">
      <c r="A66" s="272"/>
      <c r="B66" s="272" t="s">
        <v>1120</v>
      </c>
      <c r="C66" s="273" t="s">
        <v>1123</v>
      </c>
      <c r="D66" s="274" t="s">
        <v>1158</v>
      </c>
      <c r="E66" s="275" t="s">
        <v>605</v>
      </c>
      <c r="F66" s="602" t="s">
        <v>1159</v>
      </c>
      <c r="G66" s="603"/>
      <c r="H66" s="180" t="s">
        <v>680</v>
      </c>
      <c r="I66" s="290"/>
    </row>
    <row r="67" spans="1:9" s="278" customFormat="1">
      <c r="A67" s="277"/>
      <c r="B67" s="272"/>
      <c r="C67" s="273"/>
      <c r="D67" s="274"/>
      <c r="E67" s="275"/>
      <c r="F67" s="275" t="s">
        <v>837</v>
      </c>
      <c r="G67" s="277" t="s">
        <v>838</v>
      </c>
      <c r="H67" s="276"/>
    </row>
    <row r="68" spans="1:9" ht="66" customHeight="1">
      <c r="B68" s="235" t="s">
        <v>1031</v>
      </c>
      <c r="C68" s="235" t="s">
        <v>1161</v>
      </c>
      <c r="D68" s="261" t="s">
        <v>1607</v>
      </c>
      <c r="G68" s="297"/>
    </row>
    <row r="69" spans="1:9" ht="58.5" customHeight="1">
      <c r="B69" s="235" t="s">
        <v>1032</v>
      </c>
      <c r="C69" s="235" t="s">
        <v>1161</v>
      </c>
      <c r="D69" s="261" t="s">
        <v>1608</v>
      </c>
      <c r="G69" s="297"/>
    </row>
    <row r="70" spans="1:9" ht="59.55" customHeight="1">
      <c r="B70" s="235" t="s">
        <v>1033</v>
      </c>
      <c r="C70" s="235" t="s">
        <v>1161</v>
      </c>
      <c r="D70" s="261" t="s">
        <v>1609</v>
      </c>
      <c r="G70" s="297"/>
    </row>
    <row r="71" spans="1:9" s="265" customFormat="1" ht="15.6">
      <c r="A71" s="264"/>
      <c r="B71" s="265" t="s">
        <v>618</v>
      </c>
      <c r="D71" s="266"/>
      <c r="G71" s="267"/>
    </row>
    <row r="72" spans="1:9" s="269" customFormat="1" ht="15.45" customHeight="1">
      <c r="A72" s="268">
        <v>3</v>
      </c>
      <c r="B72" s="269" t="s">
        <v>1062</v>
      </c>
      <c r="D72" s="270"/>
      <c r="G72" s="296"/>
      <c r="I72" s="271"/>
    </row>
    <row r="73" spans="1:9" s="276" customFormat="1" ht="15.6">
      <c r="A73" s="272"/>
      <c r="B73" s="272" t="s">
        <v>1120</v>
      </c>
      <c r="C73" s="273" t="s">
        <v>1123</v>
      </c>
      <c r="D73" s="274" t="s">
        <v>1158</v>
      </c>
      <c r="E73" s="275" t="s">
        <v>605</v>
      </c>
      <c r="F73" s="602" t="s">
        <v>1159</v>
      </c>
      <c r="G73" s="603"/>
      <c r="H73" s="180" t="s">
        <v>680</v>
      </c>
      <c r="I73" s="290"/>
    </row>
    <row r="74" spans="1:9" s="278" customFormat="1">
      <c r="A74" s="277"/>
      <c r="B74" s="272"/>
      <c r="C74" s="273"/>
      <c r="D74" s="274"/>
      <c r="E74" s="275"/>
      <c r="F74" s="275" t="s">
        <v>837</v>
      </c>
      <c r="G74" s="277" t="s">
        <v>838</v>
      </c>
      <c r="H74" s="276"/>
    </row>
    <row r="75" spans="1:9" ht="64.05" customHeight="1">
      <c r="B75" s="235" t="s">
        <v>850</v>
      </c>
      <c r="C75" s="235" t="s">
        <v>1161</v>
      </c>
      <c r="D75" s="261" t="s">
        <v>1610</v>
      </c>
      <c r="G75" s="297"/>
      <c r="H75" s="188" t="s">
        <v>688</v>
      </c>
    </row>
    <row r="76" spans="1:9" s="309" customFormat="1" ht="16.95" customHeight="1">
      <c r="A76" s="307"/>
      <c r="B76" s="310"/>
      <c r="C76" s="310"/>
      <c r="D76" s="311"/>
      <c r="E76" s="308"/>
      <c r="F76" s="310"/>
      <c r="G76" s="312"/>
      <c r="H76" s="308"/>
    </row>
    <row r="77" spans="1:9" s="265" customFormat="1" ht="15.6">
      <c r="A77" s="264"/>
      <c r="B77" s="265" t="s">
        <v>618</v>
      </c>
      <c r="D77" s="266"/>
      <c r="G77" s="267"/>
    </row>
    <row r="78" spans="1:9" s="269" customFormat="1" ht="15.6" customHeight="1">
      <c r="A78" s="268">
        <v>1</v>
      </c>
      <c r="B78" s="269" t="s">
        <v>1063</v>
      </c>
      <c r="D78" s="270"/>
      <c r="G78" s="296"/>
      <c r="I78" s="271"/>
    </row>
    <row r="79" spans="1:9" s="276" customFormat="1" ht="15.6">
      <c r="A79" s="272"/>
      <c r="B79" s="272" t="s">
        <v>1120</v>
      </c>
      <c r="C79" s="273" t="s">
        <v>1123</v>
      </c>
      <c r="D79" s="274" t="s">
        <v>1158</v>
      </c>
      <c r="E79" s="275" t="s">
        <v>605</v>
      </c>
      <c r="F79" s="602" t="s">
        <v>1159</v>
      </c>
      <c r="G79" s="603"/>
      <c r="H79" s="180" t="s">
        <v>680</v>
      </c>
      <c r="I79" s="290"/>
    </row>
    <row r="80" spans="1:9" s="278" customFormat="1">
      <c r="A80" s="277"/>
      <c r="B80" s="272"/>
      <c r="C80" s="273"/>
      <c r="D80" s="274"/>
      <c r="E80" s="275"/>
      <c r="F80" s="275" t="s">
        <v>837</v>
      </c>
      <c r="G80" s="277" t="s">
        <v>838</v>
      </c>
      <c r="H80" s="276"/>
    </row>
    <row r="81" spans="1:9" ht="100.8">
      <c r="B81" s="235" t="s">
        <v>851</v>
      </c>
      <c r="C81" s="235" t="s">
        <v>1612</v>
      </c>
      <c r="D81" s="261" t="s">
        <v>1613</v>
      </c>
      <c r="E81" s="155" t="s">
        <v>991</v>
      </c>
      <c r="F81" s="111"/>
      <c r="G81" s="606" t="s">
        <v>999</v>
      </c>
      <c r="H81" s="191" t="s">
        <v>1125</v>
      </c>
    </row>
    <row r="82" spans="1:9" s="155" customFormat="1" ht="15" hidden="1" customHeight="1">
      <c r="A82" s="154"/>
      <c r="B82" s="111"/>
      <c r="C82" s="111"/>
      <c r="D82" s="288"/>
      <c r="G82" s="607"/>
      <c r="I82" s="281"/>
    </row>
    <row r="83" spans="1:9" ht="43.2">
      <c r="B83" s="235" t="s">
        <v>852</v>
      </c>
      <c r="C83" s="235" t="s">
        <v>1611</v>
      </c>
      <c r="D83" s="261" t="s">
        <v>1614</v>
      </c>
      <c r="E83" s="155" t="s">
        <v>991</v>
      </c>
      <c r="F83" s="111" t="s">
        <v>992</v>
      </c>
      <c r="G83" s="606" t="s">
        <v>993</v>
      </c>
      <c r="H83" s="191" t="s">
        <v>1126</v>
      </c>
    </row>
    <row r="84" spans="1:9" s="269" customFormat="1">
      <c r="A84" s="268">
        <v>2</v>
      </c>
      <c r="B84" s="269" t="s">
        <v>1064</v>
      </c>
      <c r="D84" s="270"/>
      <c r="G84" s="607"/>
      <c r="I84" s="271"/>
    </row>
    <row r="85" spans="1:9" s="276" customFormat="1" ht="15.6">
      <c r="A85" s="272"/>
      <c r="B85" s="272" t="s">
        <v>1120</v>
      </c>
      <c r="C85" s="273" t="s">
        <v>1123</v>
      </c>
      <c r="D85" s="274" t="s">
        <v>1158</v>
      </c>
      <c r="E85" s="275" t="s">
        <v>605</v>
      </c>
      <c r="F85" s="602" t="s">
        <v>1159</v>
      </c>
      <c r="G85" s="603"/>
      <c r="H85" s="180" t="s">
        <v>680</v>
      </c>
      <c r="I85" s="290"/>
    </row>
    <row r="86" spans="1:9" s="278" customFormat="1">
      <c r="A86" s="277"/>
      <c r="B86" s="272"/>
      <c r="C86" s="273"/>
      <c r="D86" s="274"/>
      <c r="E86" s="275"/>
      <c r="F86" s="275" t="s">
        <v>837</v>
      </c>
      <c r="G86" s="277" t="s">
        <v>838</v>
      </c>
      <c r="H86" s="276"/>
    </row>
    <row r="87" spans="1:9" ht="70.5" customHeight="1">
      <c r="B87" s="235" t="s">
        <v>853</v>
      </c>
      <c r="C87" s="235" t="s">
        <v>1611</v>
      </c>
      <c r="D87" s="261" t="s">
        <v>1172</v>
      </c>
      <c r="E87" s="155" t="s">
        <v>991</v>
      </c>
      <c r="F87" s="111" t="s">
        <v>992</v>
      </c>
      <c r="H87" s="191" t="s">
        <v>1127</v>
      </c>
    </row>
    <row r="88" spans="1:9" s="316" customFormat="1">
      <c r="A88" s="315"/>
      <c r="H88" s="317"/>
    </row>
    <row r="89" spans="1:9" s="265" customFormat="1" ht="15.6">
      <c r="A89" s="264"/>
      <c r="B89" s="265" t="s">
        <v>618</v>
      </c>
      <c r="D89" s="266"/>
      <c r="G89" s="267"/>
    </row>
    <row r="90" spans="1:9" s="269" customFormat="1" ht="15.45" customHeight="1">
      <c r="A90" s="268">
        <v>1</v>
      </c>
      <c r="B90" s="269" t="s">
        <v>1065</v>
      </c>
      <c r="D90" s="270"/>
      <c r="G90" s="296"/>
      <c r="I90" s="271"/>
    </row>
    <row r="91" spans="1:9" s="276" customFormat="1" ht="15.6">
      <c r="A91" s="272"/>
      <c r="B91" s="272" t="s">
        <v>1120</v>
      </c>
      <c r="C91" s="273" t="s">
        <v>1123</v>
      </c>
      <c r="D91" s="274" t="s">
        <v>1158</v>
      </c>
      <c r="E91" s="275" t="s">
        <v>605</v>
      </c>
      <c r="F91" s="602" t="s">
        <v>1159</v>
      </c>
      <c r="G91" s="603"/>
      <c r="H91" s="180" t="s">
        <v>680</v>
      </c>
      <c r="I91" s="290"/>
    </row>
    <row r="92" spans="1:9" s="278" customFormat="1">
      <c r="A92" s="277"/>
      <c r="B92" s="272"/>
      <c r="C92" s="273"/>
      <c r="D92" s="274"/>
      <c r="E92" s="275"/>
      <c r="F92" s="275" t="s">
        <v>837</v>
      </c>
      <c r="G92" s="277" t="s">
        <v>838</v>
      </c>
      <c r="H92" s="276"/>
    </row>
    <row r="93" spans="1:9" ht="49.05" customHeight="1">
      <c r="B93" s="235" t="s">
        <v>911</v>
      </c>
      <c r="C93" s="235" t="s">
        <v>1162</v>
      </c>
      <c r="D93" s="261" t="s">
        <v>1615</v>
      </c>
      <c r="H93" s="235"/>
    </row>
    <row r="94" spans="1:9" s="265" customFormat="1" ht="15.6">
      <c r="A94" s="264"/>
      <c r="B94" s="265" t="s">
        <v>110</v>
      </c>
      <c r="D94" s="266"/>
      <c r="G94" s="267"/>
    </row>
    <row r="95" spans="1:9" s="269" customFormat="1" ht="15.45" customHeight="1">
      <c r="A95" s="268">
        <v>2</v>
      </c>
      <c r="B95" s="269" t="s">
        <v>1066</v>
      </c>
      <c r="D95" s="270"/>
      <c r="G95" s="271"/>
    </row>
    <row r="96" spans="1:9" s="276" customFormat="1">
      <c r="A96" s="272"/>
      <c r="B96" s="272" t="s">
        <v>1120</v>
      </c>
      <c r="C96" s="273" t="s">
        <v>1123</v>
      </c>
      <c r="D96" s="274" t="s">
        <v>1158</v>
      </c>
      <c r="E96" s="275" t="s">
        <v>605</v>
      </c>
      <c r="F96" s="602" t="s">
        <v>1159</v>
      </c>
      <c r="G96" s="603"/>
    </row>
    <row r="97" spans="1:8" s="278" customFormat="1">
      <c r="A97" s="277"/>
      <c r="B97" s="272"/>
      <c r="C97" s="273"/>
      <c r="D97" s="274"/>
      <c r="E97" s="275"/>
      <c r="F97" s="275" t="s">
        <v>837</v>
      </c>
      <c r="G97" s="277" t="s">
        <v>838</v>
      </c>
    </row>
    <row r="98" spans="1:8" ht="66" customHeight="1">
      <c r="A98" s="154"/>
      <c r="B98" s="235" t="s">
        <v>1616</v>
      </c>
      <c r="C98" s="235" t="s">
        <v>1162</v>
      </c>
      <c r="D98" s="261" t="s">
        <v>1447</v>
      </c>
      <c r="E98" s="111"/>
      <c r="H98" s="263"/>
    </row>
    <row r="99" spans="1:8" s="269" customFormat="1" ht="15.45" customHeight="1">
      <c r="A99" s="268">
        <v>3</v>
      </c>
      <c r="B99" s="269" t="s">
        <v>1067</v>
      </c>
      <c r="D99" s="270"/>
      <c r="G99" s="271"/>
    </row>
    <row r="100" spans="1:8" s="276" customFormat="1">
      <c r="A100" s="272"/>
      <c r="B100" s="272" t="s">
        <v>1120</v>
      </c>
      <c r="C100" s="273" t="s">
        <v>1123</v>
      </c>
      <c r="D100" s="274" t="s">
        <v>1158</v>
      </c>
      <c r="E100" s="275" t="s">
        <v>605</v>
      </c>
      <c r="F100" s="602" t="s">
        <v>1159</v>
      </c>
      <c r="G100" s="603"/>
    </row>
    <row r="101" spans="1:8" s="278" customFormat="1">
      <c r="A101" s="277"/>
      <c r="B101" s="272"/>
      <c r="C101" s="273"/>
      <c r="D101" s="274"/>
      <c r="E101" s="275"/>
      <c r="F101" s="275" t="s">
        <v>837</v>
      </c>
      <c r="G101" s="277" t="s">
        <v>838</v>
      </c>
    </row>
    <row r="102" spans="1:8" ht="79.95" customHeight="1">
      <c r="A102" s="154"/>
      <c r="B102" s="235" t="s">
        <v>913</v>
      </c>
      <c r="C102" s="235" t="s">
        <v>1162</v>
      </c>
      <c r="D102" s="261" t="s">
        <v>1448</v>
      </c>
      <c r="E102" s="111"/>
      <c r="H102" s="263"/>
    </row>
    <row r="103" spans="1:8" ht="73.05" customHeight="1">
      <c r="A103" s="154"/>
      <c r="B103" s="235" t="s">
        <v>914</v>
      </c>
      <c r="C103" s="235" t="s">
        <v>1162</v>
      </c>
      <c r="D103" s="261" t="s">
        <v>1449</v>
      </c>
      <c r="E103" s="111"/>
      <c r="H103" s="263"/>
    </row>
    <row r="104" spans="1:8" s="269" customFormat="1" ht="15.45" customHeight="1">
      <c r="A104" s="268">
        <v>4</v>
      </c>
      <c r="B104" s="269" t="s">
        <v>1068</v>
      </c>
      <c r="D104" s="270"/>
      <c r="G104" s="271"/>
    </row>
    <row r="105" spans="1:8" s="276" customFormat="1">
      <c r="A105" s="272"/>
      <c r="B105" s="272" t="s">
        <v>1120</v>
      </c>
      <c r="C105" s="273" t="s">
        <v>1123</v>
      </c>
      <c r="D105" s="274" t="s">
        <v>1158</v>
      </c>
      <c r="E105" s="275" t="s">
        <v>605</v>
      </c>
      <c r="F105" s="602" t="s">
        <v>1159</v>
      </c>
      <c r="G105" s="603"/>
    </row>
    <row r="106" spans="1:8" s="278" customFormat="1">
      <c r="A106" s="277"/>
      <c r="B106" s="272"/>
      <c r="C106" s="273"/>
      <c r="D106" s="274"/>
      <c r="E106" s="275"/>
      <c r="F106" s="275" t="s">
        <v>837</v>
      </c>
      <c r="G106" s="277" t="s">
        <v>838</v>
      </c>
    </row>
    <row r="107" spans="1:8" ht="70.5" customHeight="1">
      <c r="A107" s="154"/>
      <c r="B107" s="235" t="s">
        <v>901</v>
      </c>
      <c r="C107" s="235" t="s">
        <v>1162</v>
      </c>
      <c r="D107" s="261" t="s">
        <v>1450</v>
      </c>
      <c r="E107" s="111"/>
      <c r="H107" s="263"/>
    </row>
    <row r="108" spans="1:8" s="269" customFormat="1" ht="15.45" customHeight="1">
      <c r="A108" s="268">
        <v>5</v>
      </c>
      <c r="B108" s="269" t="s">
        <v>1069</v>
      </c>
      <c r="D108" s="270"/>
      <c r="G108" s="271"/>
    </row>
    <row r="109" spans="1:8" s="276" customFormat="1">
      <c r="A109" s="272"/>
      <c r="B109" s="272" t="s">
        <v>1120</v>
      </c>
      <c r="C109" s="273" t="s">
        <v>1123</v>
      </c>
      <c r="D109" s="274" t="s">
        <v>1158</v>
      </c>
      <c r="E109" s="275" t="s">
        <v>605</v>
      </c>
      <c r="F109" s="602" t="s">
        <v>1159</v>
      </c>
      <c r="G109" s="603"/>
    </row>
    <row r="110" spans="1:8" s="278" customFormat="1">
      <c r="A110" s="277"/>
      <c r="B110" s="272"/>
      <c r="C110" s="273"/>
      <c r="D110" s="274"/>
      <c r="E110" s="275"/>
      <c r="F110" s="275" t="s">
        <v>837</v>
      </c>
      <c r="G110" s="277" t="s">
        <v>838</v>
      </c>
    </row>
    <row r="111" spans="1:8" ht="70.5" customHeight="1">
      <c r="A111" s="154"/>
      <c r="B111" s="235" t="s">
        <v>915</v>
      </c>
      <c r="C111" s="235" t="s">
        <v>1162</v>
      </c>
      <c r="D111" s="261" t="s">
        <v>1451</v>
      </c>
      <c r="E111" s="111"/>
      <c r="H111" s="263"/>
    </row>
    <row r="112" spans="1:8" s="316" customFormat="1">
      <c r="A112" s="315"/>
      <c r="H112" s="317"/>
    </row>
    <row r="113" spans="1:9" s="265" customFormat="1" ht="15.6">
      <c r="A113" s="264"/>
      <c r="B113" s="265" t="s">
        <v>618</v>
      </c>
      <c r="D113" s="266"/>
      <c r="G113" s="267"/>
    </row>
    <row r="114" spans="1:9" s="269" customFormat="1" ht="15.45" customHeight="1">
      <c r="A114" s="268">
        <v>1</v>
      </c>
      <c r="B114" s="269" t="s">
        <v>1070</v>
      </c>
      <c r="D114" s="270"/>
      <c r="G114" s="296"/>
      <c r="I114" s="271"/>
    </row>
    <row r="115" spans="1:9" s="276" customFormat="1" ht="15.6">
      <c r="A115" s="272"/>
      <c r="B115" s="272" t="s">
        <v>1120</v>
      </c>
      <c r="C115" s="273" t="s">
        <v>1123</v>
      </c>
      <c r="D115" s="274" t="s">
        <v>1158</v>
      </c>
      <c r="E115" s="275" t="s">
        <v>605</v>
      </c>
      <c r="F115" s="602" t="s">
        <v>1159</v>
      </c>
      <c r="G115" s="603"/>
      <c r="H115" s="180" t="s">
        <v>680</v>
      </c>
      <c r="I115" s="290"/>
    </row>
    <row r="116" spans="1:9" s="278" customFormat="1">
      <c r="A116" s="277"/>
      <c r="B116" s="272"/>
      <c r="C116" s="273"/>
      <c r="D116" s="274"/>
      <c r="E116" s="275"/>
      <c r="F116" s="275" t="s">
        <v>837</v>
      </c>
      <c r="G116" s="277" t="s">
        <v>838</v>
      </c>
      <c r="H116" s="276"/>
    </row>
    <row r="117" spans="1:9" ht="79.5" customHeight="1">
      <c r="B117" s="235" t="s">
        <v>854</v>
      </c>
      <c r="C117" s="235" t="s">
        <v>1617</v>
      </c>
      <c r="D117" s="261" t="s">
        <v>1619</v>
      </c>
      <c r="H117" s="191" t="s">
        <v>1125</v>
      </c>
    </row>
    <row r="118" spans="1:9" s="265" customFormat="1" ht="15.6">
      <c r="A118" s="264"/>
      <c r="B118" s="265" t="s">
        <v>110</v>
      </c>
      <c r="D118" s="266"/>
      <c r="G118" s="267"/>
    </row>
    <row r="119" spans="1:9" s="269" customFormat="1">
      <c r="A119" s="268">
        <v>2</v>
      </c>
      <c r="B119" s="269" t="s">
        <v>1071</v>
      </c>
      <c r="D119" s="270"/>
      <c r="G119" s="271"/>
    </row>
    <row r="120" spans="1:9" s="276" customFormat="1">
      <c r="A120" s="272"/>
      <c r="B120" s="272" t="s">
        <v>1120</v>
      </c>
      <c r="C120" s="273" t="s">
        <v>1123</v>
      </c>
      <c r="D120" s="274" t="s">
        <v>1158</v>
      </c>
      <c r="E120" s="275" t="s">
        <v>605</v>
      </c>
      <c r="F120" s="602" t="s">
        <v>1159</v>
      </c>
      <c r="G120" s="603"/>
    </row>
    <row r="121" spans="1:9" s="278" customFormat="1">
      <c r="A121" s="277"/>
      <c r="B121" s="272"/>
      <c r="C121" s="273"/>
      <c r="D121" s="274"/>
      <c r="E121" s="275"/>
      <c r="F121" s="275" t="s">
        <v>837</v>
      </c>
      <c r="G121" s="277" t="s">
        <v>838</v>
      </c>
    </row>
    <row r="122" spans="1:9" ht="90" customHeight="1">
      <c r="A122" s="154"/>
      <c r="B122" s="235" t="s">
        <v>855</v>
      </c>
      <c r="C122" s="235" t="s">
        <v>1617</v>
      </c>
      <c r="D122" s="261" t="s">
        <v>1620</v>
      </c>
      <c r="E122" s="111"/>
      <c r="H122" s="263"/>
    </row>
    <row r="123" spans="1:9" s="269" customFormat="1">
      <c r="A123" s="268">
        <v>3</v>
      </c>
      <c r="B123" s="269" t="s">
        <v>1072</v>
      </c>
      <c r="D123" s="270"/>
      <c r="G123" s="271"/>
    </row>
    <row r="124" spans="1:9" s="276" customFormat="1">
      <c r="A124" s="272"/>
      <c r="B124" s="272" t="s">
        <v>1120</v>
      </c>
      <c r="C124" s="273" t="s">
        <v>1123</v>
      </c>
      <c r="D124" s="274" t="s">
        <v>1158</v>
      </c>
      <c r="E124" s="275" t="s">
        <v>605</v>
      </c>
      <c r="F124" s="602" t="s">
        <v>1159</v>
      </c>
      <c r="G124" s="603"/>
    </row>
    <row r="125" spans="1:9" s="278" customFormat="1">
      <c r="A125" s="277"/>
      <c r="B125" s="272"/>
      <c r="C125" s="273"/>
      <c r="D125" s="274"/>
      <c r="E125" s="275"/>
      <c r="F125" s="275" t="s">
        <v>837</v>
      </c>
      <c r="G125" s="277" t="s">
        <v>838</v>
      </c>
    </row>
    <row r="126" spans="1:9" ht="100.5" customHeight="1">
      <c r="A126" s="154"/>
      <c r="B126" s="235" t="s">
        <v>856</v>
      </c>
      <c r="C126" s="235" t="s">
        <v>1617</v>
      </c>
      <c r="D126" s="261" t="s">
        <v>1622</v>
      </c>
      <c r="E126" s="111"/>
      <c r="H126" s="263"/>
    </row>
    <row r="127" spans="1:9" s="319" customFormat="1">
      <c r="A127" s="318"/>
      <c r="E127" s="320"/>
      <c r="F127" s="320"/>
      <c r="H127" s="320"/>
    </row>
    <row r="128" spans="1:9" s="265" customFormat="1" ht="15.6">
      <c r="A128" s="264"/>
      <c r="B128" s="265" t="s">
        <v>618</v>
      </c>
      <c r="D128" s="266"/>
      <c r="G128" s="267"/>
    </row>
    <row r="129" spans="1:9" s="269" customFormat="1" ht="15.45" customHeight="1">
      <c r="A129" s="268">
        <v>1</v>
      </c>
      <c r="B129" s="269" t="s">
        <v>1073</v>
      </c>
      <c r="D129" s="270"/>
      <c r="G129" s="296"/>
      <c r="I129" s="271"/>
    </row>
    <row r="130" spans="1:9" s="276" customFormat="1" ht="15.6">
      <c r="A130" s="272"/>
      <c r="B130" s="272" t="s">
        <v>1120</v>
      </c>
      <c r="C130" s="273" t="s">
        <v>1123</v>
      </c>
      <c r="D130" s="274" t="s">
        <v>1158</v>
      </c>
      <c r="E130" s="275" t="s">
        <v>605</v>
      </c>
      <c r="F130" s="602" t="s">
        <v>1159</v>
      </c>
      <c r="G130" s="603"/>
      <c r="H130" s="180" t="s">
        <v>680</v>
      </c>
      <c r="I130" s="290"/>
    </row>
    <row r="131" spans="1:9" s="278" customFormat="1">
      <c r="A131" s="277"/>
      <c r="B131" s="272"/>
      <c r="C131" s="273"/>
      <c r="D131" s="274"/>
      <c r="E131" s="275"/>
      <c r="F131" s="275" t="s">
        <v>837</v>
      </c>
      <c r="G131" s="277" t="s">
        <v>838</v>
      </c>
      <c r="H131" s="276"/>
    </row>
    <row r="132" spans="1:9" ht="88.5" customHeight="1">
      <c r="B132" s="235" t="s">
        <v>988</v>
      </c>
      <c r="C132" s="235" t="s">
        <v>1618</v>
      </c>
      <c r="D132" s="261" t="s">
        <v>1623</v>
      </c>
      <c r="H132" s="191" t="s">
        <v>1125</v>
      </c>
    </row>
    <row r="133" spans="1:9" s="265" customFormat="1" ht="15.6">
      <c r="A133" s="264"/>
      <c r="B133" s="265" t="s">
        <v>110</v>
      </c>
      <c r="D133" s="266"/>
      <c r="G133" s="267"/>
    </row>
    <row r="134" spans="1:9" s="269" customFormat="1">
      <c r="A134" s="268">
        <v>2</v>
      </c>
      <c r="B134" s="269" t="s">
        <v>1074</v>
      </c>
      <c r="D134" s="270"/>
      <c r="G134" s="271"/>
    </row>
    <row r="135" spans="1:9" s="276" customFormat="1">
      <c r="A135" s="272"/>
      <c r="B135" s="272" t="s">
        <v>1120</v>
      </c>
      <c r="C135" s="273" t="s">
        <v>1123</v>
      </c>
      <c r="D135" s="274" t="s">
        <v>1158</v>
      </c>
      <c r="E135" s="275" t="s">
        <v>605</v>
      </c>
      <c r="F135" s="602" t="s">
        <v>1159</v>
      </c>
      <c r="G135" s="603"/>
    </row>
    <row r="136" spans="1:9" s="278" customFormat="1">
      <c r="A136" s="277"/>
      <c r="B136" s="272"/>
      <c r="C136" s="273"/>
      <c r="D136" s="274"/>
      <c r="E136" s="275"/>
      <c r="F136" s="275" t="s">
        <v>837</v>
      </c>
      <c r="G136" s="277" t="s">
        <v>838</v>
      </c>
    </row>
    <row r="137" spans="1:9" ht="72" customHeight="1">
      <c r="A137" s="154"/>
      <c r="B137" s="235" t="s">
        <v>986</v>
      </c>
      <c r="C137" s="235" t="s">
        <v>1617</v>
      </c>
      <c r="D137" s="261" t="s">
        <v>1637</v>
      </c>
      <c r="E137" s="111"/>
      <c r="H137" s="263"/>
    </row>
    <row r="138" spans="1:9" s="269" customFormat="1">
      <c r="A138" s="268">
        <v>3</v>
      </c>
      <c r="B138" s="269" t="s">
        <v>1075</v>
      </c>
      <c r="D138" s="270"/>
      <c r="G138" s="271"/>
    </row>
    <row r="139" spans="1:9" s="276" customFormat="1">
      <c r="A139" s="272"/>
      <c r="B139" s="272" t="s">
        <v>1120</v>
      </c>
      <c r="C139" s="273" t="s">
        <v>1123</v>
      </c>
      <c r="D139" s="274" t="s">
        <v>1158</v>
      </c>
      <c r="E139" s="275" t="s">
        <v>605</v>
      </c>
      <c r="F139" s="602" t="s">
        <v>1159</v>
      </c>
      <c r="G139" s="603"/>
    </row>
    <row r="140" spans="1:9" s="278" customFormat="1">
      <c r="A140" s="277"/>
      <c r="B140" s="272"/>
      <c r="C140" s="273"/>
      <c r="D140" s="274"/>
      <c r="E140" s="275"/>
      <c r="F140" s="275" t="s">
        <v>837</v>
      </c>
      <c r="G140" s="277" t="s">
        <v>838</v>
      </c>
    </row>
    <row r="141" spans="1:9" ht="77.55" customHeight="1">
      <c r="A141" s="154"/>
      <c r="B141" s="235" t="s">
        <v>1115</v>
      </c>
      <c r="C141" s="235" t="s">
        <v>1617</v>
      </c>
      <c r="D141" s="261" t="s">
        <v>1624</v>
      </c>
      <c r="E141" s="111"/>
      <c r="H141" s="263"/>
    </row>
    <row r="142" spans="1:9" s="269" customFormat="1">
      <c r="A142" s="268">
        <v>4</v>
      </c>
      <c r="B142" s="269" t="s">
        <v>1076</v>
      </c>
      <c r="D142" s="270"/>
      <c r="G142" s="271"/>
    </row>
    <row r="143" spans="1:9" s="276" customFormat="1">
      <c r="A143" s="272"/>
      <c r="B143" s="272" t="s">
        <v>1120</v>
      </c>
      <c r="C143" s="273" t="s">
        <v>1123</v>
      </c>
      <c r="D143" s="274" t="s">
        <v>1158</v>
      </c>
      <c r="E143" s="275" t="s">
        <v>605</v>
      </c>
      <c r="F143" s="602" t="s">
        <v>1159</v>
      </c>
      <c r="G143" s="603"/>
    </row>
    <row r="144" spans="1:9" s="278" customFormat="1">
      <c r="A144" s="277"/>
      <c r="B144" s="272"/>
      <c r="C144" s="273"/>
      <c r="D144" s="274"/>
      <c r="E144" s="275"/>
      <c r="F144" s="275" t="s">
        <v>837</v>
      </c>
      <c r="G144" s="277" t="s">
        <v>838</v>
      </c>
    </row>
    <row r="145" spans="1:9" ht="79.05" customHeight="1">
      <c r="A145" s="154"/>
      <c r="B145" s="235" t="s">
        <v>1116</v>
      </c>
      <c r="C145" s="235" t="s">
        <v>1617</v>
      </c>
      <c r="D145" s="261" t="s">
        <v>1638</v>
      </c>
      <c r="E145" s="111"/>
      <c r="H145" s="263"/>
    </row>
    <row r="146" spans="1:9" s="269" customFormat="1">
      <c r="A146" s="268">
        <v>5</v>
      </c>
      <c r="B146" s="269" t="s">
        <v>1117</v>
      </c>
      <c r="D146" s="270"/>
      <c r="G146" s="271"/>
    </row>
    <row r="147" spans="1:9" s="276" customFormat="1">
      <c r="A147" s="272"/>
      <c r="B147" s="272" t="s">
        <v>1120</v>
      </c>
      <c r="C147" s="273" t="s">
        <v>1123</v>
      </c>
      <c r="D147" s="274" t="s">
        <v>1158</v>
      </c>
      <c r="E147" s="275" t="s">
        <v>605</v>
      </c>
      <c r="F147" s="602" t="s">
        <v>1159</v>
      </c>
      <c r="G147" s="603"/>
    </row>
    <row r="148" spans="1:9" s="278" customFormat="1">
      <c r="A148" s="277"/>
      <c r="B148" s="272"/>
      <c r="C148" s="273"/>
      <c r="D148" s="274"/>
      <c r="E148" s="275"/>
      <c r="F148" s="275" t="s">
        <v>837</v>
      </c>
      <c r="G148" s="277" t="s">
        <v>838</v>
      </c>
    </row>
    <row r="149" spans="1:9" ht="98.55" customHeight="1">
      <c r="A149" s="154"/>
      <c r="B149" s="235" t="s">
        <v>987</v>
      </c>
      <c r="C149" s="235" t="s">
        <v>1617</v>
      </c>
      <c r="D149" s="261" t="s">
        <v>1639</v>
      </c>
      <c r="E149" s="111"/>
      <c r="H149" s="263"/>
    </row>
    <row r="150" spans="1:9" s="322" customFormat="1" ht="15.45" customHeight="1">
      <c r="A150" s="321"/>
      <c r="D150" s="401"/>
      <c r="G150" s="323"/>
      <c r="I150" s="324"/>
    </row>
    <row r="151" spans="1:9" s="265" customFormat="1" ht="15.6">
      <c r="A151" s="264"/>
      <c r="B151" s="265" t="s">
        <v>614</v>
      </c>
      <c r="D151" s="266"/>
      <c r="G151" s="295"/>
      <c r="I151" s="267"/>
    </row>
    <row r="152" spans="1:9" s="269" customFormat="1">
      <c r="A152" s="268">
        <v>1</v>
      </c>
      <c r="B152" s="269" t="s">
        <v>1077</v>
      </c>
      <c r="D152" s="270"/>
      <c r="G152" s="296"/>
      <c r="I152" s="271"/>
    </row>
    <row r="153" spans="1:9" s="276" customFormat="1" ht="15.6">
      <c r="A153" s="272"/>
      <c r="B153" s="272" t="s">
        <v>1120</v>
      </c>
      <c r="C153" s="273" t="s">
        <v>1123</v>
      </c>
      <c r="D153" s="274" t="s">
        <v>1158</v>
      </c>
      <c r="E153" s="275" t="s">
        <v>605</v>
      </c>
      <c r="F153" s="602" t="s">
        <v>1159</v>
      </c>
      <c r="G153" s="603"/>
      <c r="H153" s="180" t="s">
        <v>680</v>
      </c>
      <c r="I153" s="290"/>
    </row>
    <row r="154" spans="1:9" s="278" customFormat="1">
      <c r="A154" s="277"/>
      <c r="B154" s="272"/>
      <c r="C154" s="273"/>
      <c r="D154" s="274"/>
      <c r="E154" s="275"/>
      <c r="F154" s="275" t="s">
        <v>837</v>
      </c>
      <c r="G154" s="277" t="s">
        <v>838</v>
      </c>
      <c r="H154" s="276"/>
    </row>
    <row r="155" spans="1:9" ht="73.5" customHeight="1">
      <c r="B155" s="235" t="s">
        <v>858</v>
      </c>
      <c r="C155" s="235" t="s">
        <v>1163</v>
      </c>
      <c r="D155" s="261" t="s">
        <v>1640</v>
      </c>
      <c r="G155" s="297"/>
      <c r="H155" s="188" t="s">
        <v>687</v>
      </c>
    </row>
    <row r="156" spans="1:9" s="269" customFormat="1">
      <c r="A156" s="268">
        <v>2</v>
      </c>
      <c r="B156" s="269" t="s">
        <v>1078</v>
      </c>
      <c r="D156" s="270"/>
      <c r="G156" s="296"/>
      <c r="I156" s="271"/>
    </row>
    <row r="157" spans="1:9" s="276" customFormat="1" ht="15.6">
      <c r="A157" s="272"/>
      <c r="B157" s="272" t="s">
        <v>1120</v>
      </c>
      <c r="C157" s="273" t="s">
        <v>1123</v>
      </c>
      <c r="D157" s="274" t="s">
        <v>1158</v>
      </c>
      <c r="E157" s="275" t="s">
        <v>605</v>
      </c>
      <c r="F157" s="602" t="s">
        <v>1159</v>
      </c>
      <c r="G157" s="603"/>
      <c r="H157" s="180" t="s">
        <v>680</v>
      </c>
      <c r="I157" s="290"/>
    </row>
    <row r="158" spans="1:9" s="278" customFormat="1">
      <c r="A158" s="277"/>
      <c r="B158" s="272"/>
      <c r="C158" s="273"/>
      <c r="D158" s="274"/>
      <c r="E158" s="275"/>
      <c r="F158" s="275" t="s">
        <v>837</v>
      </c>
      <c r="G158" s="277" t="s">
        <v>838</v>
      </c>
      <c r="H158" s="276"/>
    </row>
    <row r="159" spans="1:9" ht="67.05" customHeight="1">
      <c r="B159" s="235" t="s">
        <v>968</v>
      </c>
      <c r="C159" s="235" t="s">
        <v>1163</v>
      </c>
      <c r="D159" s="261" t="s">
        <v>1641</v>
      </c>
      <c r="G159" s="297"/>
      <c r="H159" s="198" t="s">
        <v>685</v>
      </c>
    </row>
    <row r="160" spans="1:9" s="265" customFormat="1" ht="15.6">
      <c r="A160" s="264"/>
      <c r="B160" s="265" t="s">
        <v>618</v>
      </c>
      <c r="D160" s="266"/>
      <c r="G160" s="267"/>
    </row>
    <row r="161" spans="1:9" s="269" customFormat="1" ht="15.45" customHeight="1">
      <c r="A161" s="268">
        <v>3</v>
      </c>
      <c r="B161" s="269" t="s">
        <v>1079</v>
      </c>
      <c r="D161" s="270"/>
      <c r="G161" s="296"/>
      <c r="I161" s="271"/>
    </row>
    <row r="162" spans="1:9" s="276" customFormat="1" ht="15.6">
      <c r="A162" s="272"/>
      <c r="B162" s="272" t="s">
        <v>1120</v>
      </c>
      <c r="C162" s="273" t="s">
        <v>1123</v>
      </c>
      <c r="D162" s="274" t="s">
        <v>1158</v>
      </c>
      <c r="E162" s="275" t="s">
        <v>605</v>
      </c>
      <c r="F162" s="602" t="s">
        <v>1159</v>
      </c>
      <c r="G162" s="603"/>
      <c r="H162" s="180" t="s">
        <v>680</v>
      </c>
      <c r="I162" s="290"/>
    </row>
    <row r="163" spans="1:9" s="278" customFormat="1">
      <c r="A163" s="277"/>
      <c r="B163" s="272"/>
      <c r="C163" s="273"/>
      <c r="D163" s="274"/>
      <c r="E163" s="275"/>
      <c r="F163" s="275" t="s">
        <v>837</v>
      </c>
      <c r="G163" s="277" t="s">
        <v>838</v>
      </c>
      <c r="H163" s="276"/>
    </row>
    <row r="164" spans="1:9" ht="92.55" customHeight="1">
      <c r="B164" s="235" t="s">
        <v>857</v>
      </c>
      <c r="C164" s="235" t="s">
        <v>1163</v>
      </c>
      <c r="D164" s="261" t="s">
        <v>1625</v>
      </c>
      <c r="E164" s="261"/>
      <c r="H164" s="191"/>
    </row>
    <row r="165" spans="1:9" s="265" customFormat="1" ht="15.6">
      <c r="A165" s="264"/>
      <c r="B165" s="265" t="s">
        <v>110</v>
      </c>
      <c r="D165" s="266"/>
      <c r="G165" s="267"/>
    </row>
    <row r="166" spans="1:9" s="269" customFormat="1">
      <c r="A166" s="268">
        <v>4</v>
      </c>
      <c r="B166" s="269" t="s">
        <v>1080</v>
      </c>
      <c r="D166" s="270"/>
      <c r="G166" s="296"/>
      <c r="I166" s="271"/>
    </row>
    <row r="167" spans="1:9" s="276" customFormat="1" ht="15.6">
      <c r="A167" s="272"/>
      <c r="B167" s="272" t="s">
        <v>1120</v>
      </c>
      <c r="C167" s="273" t="s">
        <v>1123</v>
      </c>
      <c r="D167" s="274" t="s">
        <v>1158</v>
      </c>
      <c r="E167" s="275" t="s">
        <v>605</v>
      </c>
      <c r="F167" s="602" t="s">
        <v>1159</v>
      </c>
      <c r="G167" s="603"/>
      <c r="H167" s="180" t="s">
        <v>680</v>
      </c>
      <c r="I167" s="290"/>
    </row>
    <row r="168" spans="1:9" s="278" customFormat="1">
      <c r="A168" s="277"/>
      <c r="B168" s="272"/>
      <c r="C168" s="273"/>
      <c r="D168" s="274"/>
      <c r="E168" s="275"/>
      <c r="F168" s="275" t="s">
        <v>837</v>
      </c>
      <c r="G168" s="277" t="s">
        <v>838</v>
      </c>
      <c r="H168" s="276"/>
    </row>
    <row r="169" spans="1:9" ht="70.5" customHeight="1">
      <c r="A169" s="154"/>
      <c r="B169" s="235" t="s">
        <v>859</v>
      </c>
      <c r="C169" s="235" t="s">
        <v>1163</v>
      </c>
      <c r="D169" s="261" t="s">
        <v>1642</v>
      </c>
      <c r="H169" s="198" t="s">
        <v>684</v>
      </c>
    </row>
    <row r="170" spans="1:9" s="326" customFormat="1">
      <c r="A170" s="325"/>
      <c r="E170" s="327"/>
      <c r="F170" s="327"/>
      <c r="H170" s="327"/>
    </row>
    <row r="171" spans="1:9" s="265" customFormat="1" ht="15.6">
      <c r="A171" s="264"/>
      <c r="B171" s="265" t="s">
        <v>110</v>
      </c>
      <c r="D171" s="266"/>
      <c r="G171" s="267"/>
    </row>
    <row r="172" spans="1:9" s="269" customFormat="1">
      <c r="A172" s="268">
        <v>4</v>
      </c>
      <c r="B172" s="269" t="s">
        <v>1081</v>
      </c>
      <c r="D172" s="270"/>
      <c r="G172" s="296"/>
      <c r="I172" s="271"/>
    </row>
    <row r="173" spans="1:9" s="276" customFormat="1" ht="15.6">
      <c r="A173" s="272"/>
      <c r="B173" s="272" t="s">
        <v>1120</v>
      </c>
      <c r="C173" s="273" t="s">
        <v>1123</v>
      </c>
      <c r="D173" s="274" t="s">
        <v>1158</v>
      </c>
      <c r="E173" s="275" t="s">
        <v>605</v>
      </c>
      <c r="F173" s="602" t="s">
        <v>1159</v>
      </c>
      <c r="G173" s="603"/>
      <c r="H173" s="180" t="s">
        <v>680</v>
      </c>
      <c r="I173" s="290"/>
    </row>
    <row r="174" spans="1:9" s="278" customFormat="1">
      <c r="A174" s="277"/>
      <c r="B174" s="272"/>
      <c r="C174" s="273"/>
      <c r="D174" s="274"/>
      <c r="E174" s="275"/>
      <c r="F174" s="275" t="s">
        <v>837</v>
      </c>
      <c r="G174" s="277" t="s">
        <v>838</v>
      </c>
      <c r="H174" s="276"/>
    </row>
    <row r="175" spans="1:9" ht="82.5" customHeight="1">
      <c r="A175" s="154"/>
      <c r="B175" s="235" t="s">
        <v>860</v>
      </c>
      <c r="C175" s="235" t="s">
        <v>1626</v>
      </c>
      <c r="D175" s="261" t="s">
        <v>1631</v>
      </c>
      <c r="H175" s="235"/>
    </row>
    <row r="176" spans="1:9" ht="93" customHeight="1">
      <c r="A176" s="154"/>
      <c r="B176" s="235" t="s">
        <v>1627</v>
      </c>
      <c r="C176" s="235" t="s">
        <v>1626</v>
      </c>
      <c r="D176" s="261" t="s">
        <v>1632</v>
      </c>
      <c r="H176" s="235"/>
    </row>
    <row r="177" spans="1:9" s="269" customFormat="1">
      <c r="A177" s="268">
        <v>2</v>
      </c>
      <c r="B177" s="269" t="s">
        <v>1628</v>
      </c>
      <c r="D177" s="270"/>
      <c r="G177" s="296"/>
      <c r="I177" s="271"/>
    </row>
    <row r="178" spans="1:9" s="276" customFormat="1" ht="15.6">
      <c r="A178" s="272"/>
      <c r="B178" s="272" t="s">
        <v>1120</v>
      </c>
      <c r="C178" s="273" t="s">
        <v>1123</v>
      </c>
      <c r="D178" s="274" t="s">
        <v>1158</v>
      </c>
      <c r="E178" s="275" t="s">
        <v>605</v>
      </c>
      <c r="F178" s="602" t="s">
        <v>1159</v>
      </c>
      <c r="G178" s="603"/>
      <c r="H178" s="180" t="s">
        <v>680</v>
      </c>
      <c r="I178" s="290"/>
    </row>
    <row r="179" spans="1:9" s="278" customFormat="1">
      <c r="A179" s="277"/>
      <c r="B179" s="272"/>
      <c r="C179" s="273"/>
      <c r="D179" s="274"/>
      <c r="E179" s="275"/>
      <c r="F179" s="275" t="s">
        <v>837</v>
      </c>
      <c r="G179" s="277" t="s">
        <v>838</v>
      </c>
      <c r="H179" s="276"/>
    </row>
    <row r="180" spans="1:9" ht="108.45" customHeight="1">
      <c r="A180" s="154"/>
      <c r="B180" s="235" t="s">
        <v>1629</v>
      </c>
      <c r="C180" s="235" t="s">
        <v>1626</v>
      </c>
      <c r="D180" s="261" t="s">
        <v>1630</v>
      </c>
      <c r="H180" s="235"/>
    </row>
    <row r="181" spans="1:9" s="329" customFormat="1">
      <c r="A181" s="328"/>
      <c r="B181" s="463"/>
      <c r="E181" s="330"/>
      <c r="F181" s="330"/>
      <c r="H181" s="330"/>
    </row>
    <row r="182" spans="1:9" s="329" customFormat="1" ht="15.6">
      <c r="A182" s="264"/>
      <c r="B182" s="265" t="s">
        <v>614</v>
      </c>
      <c r="C182" s="265"/>
      <c r="D182" s="266"/>
      <c r="E182" s="265"/>
      <c r="F182" s="265"/>
      <c r="G182" s="295"/>
      <c r="H182" s="330"/>
    </row>
    <row r="183" spans="1:9" s="329" customFormat="1">
      <c r="A183" s="268">
        <v>1</v>
      </c>
      <c r="B183" s="269" t="s">
        <v>1427</v>
      </c>
      <c r="C183" s="269"/>
      <c r="D183" s="270"/>
      <c r="E183" s="269"/>
      <c r="F183" s="269"/>
      <c r="G183" s="296"/>
      <c r="H183" s="330"/>
    </row>
    <row r="184" spans="1:9" s="329" customFormat="1">
      <c r="A184" s="272"/>
      <c r="B184" s="272" t="s">
        <v>1120</v>
      </c>
      <c r="C184" s="273" t="s">
        <v>1123</v>
      </c>
      <c r="D184" s="274" t="s">
        <v>1158</v>
      </c>
      <c r="E184" s="275" t="s">
        <v>605</v>
      </c>
      <c r="F184" s="602" t="s">
        <v>1159</v>
      </c>
      <c r="G184" s="603"/>
      <c r="H184" s="330"/>
    </row>
    <row r="185" spans="1:9" s="329" customFormat="1">
      <c r="A185" s="277"/>
      <c r="B185" s="272"/>
      <c r="C185" s="273"/>
      <c r="D185" s="274"/>
      <c r="E185" s="275"/>
      <c r="F185" s="275" t="s">
        <v>837</v>
      </c>
      <c r="G185" s="277" t="s">
        <v>838</v>
      </c>
      <c r="H185" s="330"/>
    </row>
    <row r="186" spans="1:9" s="329" customFormat="1" ht="86.4">
      <c r="A186" s="262"/>
      <c r="B186" s="235" t="s">
        <v>1428</v>
      </c>
      <c r="C186" s="235" t="s">
        <v>1321</v>
      </c>
      <c r="D186" s="261" t="s">
        <v>1643</v>
      </c>
      <c r="E186" s="155"/>
      <c r="F186" s="155"/>
      <c r="G186" s="297"/>
      <c r="H186" s="330"/>
    </row>
    <row r="187" spans="1:9" s="329" customFormat="1" ht="86.4">
      <c r="A187" s="262"/>
      <c r="B187" s="235" t="s">
        <v>1429</v>
      </c>
      <c r="C187" s="235" t="s">
        <v>1321</v>
      </c>
      <c r="D187" s="261" t="s">
        <v>1644</v>
      </c>
      <c r="E187" s="155"/>
      <c r="F187" s="155"/>
      <c r="G187" s="297"/>
      <c r="H187" s="330"/>
    </row>
    <row r="188" spans="1:9" s="329" customFormat="1">
      <c r="A188" s="268">
        <v>2</v>
      </c>
      <c r="B188" s="269" t="s">
        <v>1430</v>
      </c>
      <c r="C188" s="269"/>
      <c r="D188" s="270"/>
      <c r="E188" s="269"/>
      <c r="F188" s="269"/>
      <c r="G188" s="296"/>
      <c r="H188" s="330"/>
    </row>
    <row r="189" spans="1:9" s="329" customFormat="1">
      <c r="A189" s="272"/>
      <c r="B189" s="272" t="s">
        <v>1120</v>
      </c>
      <c r="C189" s="273" t="s">
        <v>1123</v>
      </c>
      <c r="D189" s="274" t="s">
        <v>1158</v>
      </c>
      <c r="E189" s="275" t="s">
        <v>605</v>
      </c>
      <c r="F189" s="602" t="s">
        <v>1159</v>
      </c>
      <c r="G189" s="603"/>
      <c r="H189" s="330"/>
    </row>
    <row r="190" spans="1:9" s="329" customFormat="1">
      <c r="A190" s="277"/>
      <c r="B190" s="272"/>
      <c r="C190" s="273"/>
      <c r="D190" s="274"/>
      <c r="E190" s="275"/>
      <c r="F190" s="275" t="s">
        <v>837</v>
      </c>
      <c r="G190" s="277" t="s">
        <v>838</v>
      </c>
      <c r="H190" s="330"/>
    </row>
    <row r="191" spans="1:9" s="329" customFormat="1" ht="72">
      <c r="A191" s="262"/>
      <c r="B191" s="235" t="s">
        <v>1431</v>
      </c>
      <c r="C191" s="235" t="s">
        <v>1321</v>
      </c>
      <c r="D191" s="261" t="s">
        <v>1645</v>
      </c>
      <c r="E191" s="155"/>
      <c r="F191" s="155"/>
      <c r="G191" s="297"/>
      <c r="H191" s="330"/>
    </row>
    <row r="192" spans="1:9" s="329" customFormat="1" ht="72">
      <c r="A192" s="262"/>
      <c r="B192" s="235" t="s">
        <v>1432</v>
      </c>
      <c r="C192" s="235" t="s">
        <v>1321</v>
      </c>
      <c r="D192" s="261" t="s">
        <v>1646</v>
      </c>
      <c r="E192" s="155"/>
      <c r="F192" s="155"/>
      <c r="G192" s="297"/>
      <c r="H192" s="330"/>
    </row>
    <row r="193" spans="1:9" s="329" customFormat="1">
      <c r="A193" s="268">
        <v>3</v>
      </c>
      <c r="B193" s="269" t="s">
        <v>1433</v>
      </c>
      <c r="C193" s="269"/>
      <c r="D193" s="270"/>
      <c r="E193" s="269"/>
      <c r="F193" s="269"/>
      <c r="G193" s="296"/>
      <c r="H193" s="330"/>
    </row>
    <row r="194" spans="1:9" s="329" customFormat="1">
      <c r="A194" s="272"/>
      <c r="B194" s="272" t="s">
        <v>1120</v>
      </c>
      <c r="C194" s="273" t="s">
        <v>1123</v>
      </c>
      <c r="D194" s="274" t="s">
        <v>1158</v>
      </c>
      <c r="E194" s="275" t="s">
        <v>605</v>
      </c>
      <c r="F194" s="602" t="s">
        <v>1159</v>
      </c>
      <c r="G194" s="603"/>
      <c r="H194" s="330"/>
    </row>
    <row r="195" spans="1:9" s="329" customFormat="1">
      <c r="A195" s="277"/>
      <c r="B195" s="272"/>
      <c r="C195" s="273"/>
      <c r="D195" s="274"/>
      <c r="E195" s="275"/>
      <c r="F195" s="275" t="s">
        <v>837</v>
      </c>
      <c r="G195" s="277" t="s">
        <v>838</v>
      </c>
      <c r="H195" s="330"/>
    </row>
    <row r="196" spans="1:9" s="329" customFormat="1" ht="72">
      <c r="A196" s="262"/>
      <c r="B196" s="235" t="s">
        <v>1434</v>
      </c>
      <c r="C196" s="235" t="s">
        <v>1321</v>
      </c>
      <c r="D196" s="261" t="s">
        <v>1647</v>
      </c>
      <c r="E196" s="155"/>
      <c r="F196" s="155"/>
      <c r="G196" s="297"/>
      <c r="H196" s="330"/>
    </row>
    <row r="197" spans="1:9" s="329" customFormat="1" ht="86.4">
      <c r="A197" s="262"/>
      <c r="B197" s="235" t="s">
        <v>1435</v>
      </c>
      <c r="C197" s="235" t="s">
        <v>1321</v>
      </c>
      <c r="D197" s="261" t="s">
        <v>1635</v>
      </c>
      <c r="E197" s="155"/>
      <c r="F197" s="155"/>
      <c r="G197" s="297"/>
      <c r="H197" s="330"/>
    </row>
    <row r="198" spans="1:9" s="265" customFormat="1" ht="15.6">
      <c r="A198" s="264"/>
      <c r="B198" s="265" t="s">
        <v>618</v>
      </c>
      <c r="D198" s="266"/>
      <c r="G198" s="267"/>
    </row>
    <row r="199" spans="1:9" s="269" customFormat="1" ht="15.45" customHeight="1">
      <c r="A199" s="268">
        <v>4</v>
      </c>
      <c r="B199" s="269" t="s">
        <v>1325</v>
      </c>
      <c r="D199" s="270"/>
      <c r="G199" s="296"/>
      <c r="I199" s="271"/>
    </row>
    <row r="200" spans="1:9" s="276" customFormat="1" ht="15.6">
      <c r="A200" s="272"/>
      <c r="B200" s="272" t="s">
        <v>1120</v>
      </c>
      <c r="C200" s="273" t="s">
        <v>1123</v>
      </c>
      <c r="D200" s="274" t="s">
        <v>1158</v>
      </c>
      <c r="E200" s="275" t="s">
        <v>605</v>
      </c>
      <c r="F200" s="602" t="s">
        <v>1159</v>
      </c>
      <c r="G200" s="603"/>
      <c r="H200" s="180" t="s">
        <v>680</v>
      </c>
      <c r="I200" s="290"/>
    </row>
    <row r="201" spans="1:9" s="278" customFormat="1">
      <c r="A201" s="277"/>
      <c r="B201" s="272"/>
      <c r="C201" s="273"/>
      <c r="D201" s="274"/>
      <c r="E201" s="275"/>
      <c r="F201" s="275" t="s">
        <v>837</v>
      </c>
      <c r="G201" s="277" t="s">
        <v>838</v>
      </c>
      <c r="H201" s="276"/>
    </row>
    <row r="202" spans="1:9" ht="88.5" customHeight="1">
      <c r="B202" s="235" t="s">
        <v>1326</v>
      </c>
      <c r="C202" s="235" t="s">
        <v>1327</v>
      </c>
      <c r="D202" s="261" t="s">
        <v>1648</v>
      </c>
      <c r="H202" s="191" t="s">
        <v>1125</v>
      </c>
    </row>
    <row r="203" spans="1:9" s="269" customFormat="1" ht="15.45" customHeight="1">
      <c r="A203" s="268">
        <v>5</v>
      </c>
      <c r="B203" s="269" t="s">
        <v>1419</v>
      </c>
      <c r="D203" s="270"/>
      <c r="G203" s="296"/>
      <c r="I203" s="271"/>
    </row>
    <row r="204" spans="1:9" s="276" customFormat="1" ht="15.6">
      <c r="A204" s="272"/>
      <c r="B204" s="272" t="s">
        <v>1120</v>
      </c>
      <c r="C204" s="273" t="s">
        <v>1123</v>
      </c>
      <c r="D204" s="274" t="s">
        <v>1158</v>
      </c>
      <c r="E204" s="275" t="s">
        <v>605</v>
      </c>
      <c r="F204" s="602" t="s">
        <v>1159</v>
      </c>
      <c r="G204" s="603"/>
      <c r="H204" s="180" t="s">
        <v>680</v>
      </c>
      <c r="I204" s="290"/>
    </row>
    <row r="205" spans="1:9" s="278" customFormat="1">
      <c r="A205" s="277"/>
      <c r="B205" s="272"/>
      <c r="C205" s="273"/>
      <c r="D205" s="274"/>
      <c r="E205" s="275"/>
      <c r="F205" s="275" t="s">
        <v>837</v>
      </c>
      <c r="G205" s="277" t="s">
        <v>838</v>
      </c>
      <c r="H205" s="276"/>
    </row>
    <row r="206" spans="1:9" ht="100.8">
      <c r="B206" s="235" t="s">
        <v>1418</v>
      </c>
      <c r="C206" s="235" t="s">
        <v>1327</v>
      </c>
      <c r="D206" s="261" t="s">
        <v>1649</v>
      </c>
      <c r="H206" s="191" t="s">
        <v>1125</v>
      </c>
    </row>
    <row r="207" spans="1:9" s="269" customFormat="1" ht="15.45" customHeight="1">
      <c r="A207" s="268">
        <v>6</v>
      </c>
      <c r="B207" s="269" t="s">
        <v>1420</v>
      </c>
      <c r="D207" s="270"/>
      <c r="G207" s="296"/>
      <c r="I207" s="271"/>
    </row>
    <row r="208" spans="1:9" s="276" customFormat="1" ht="15.6">
      <c r="A208" s="272"/>
      <c r="B208" s="272" t="s">
        <v>1120</v>
      </c>
      <c r="C208" s="273" t="s">
        <v>1123</v>
      </c>
      <c r="D208" s="274" t="s">
        <v>1158</v>
      </c>
      <c r="E208" s="275" t="s">
        <v>605</v>
      </c>
      <c r="F208" s="602" t="s">
        <v>1159</v>
      </c>
      <c r="G208" s="603"/>
      <c r="H208" s="180" t="s">
        <v>680</v>
      </c>
      <c r="I208" s="290"/>
    </row>
    <row r="209" spans="1:9" s="278" customFormat="1">
      <c r="A209" s="277"/>
      <c r="B209" s="272"/>
      <c r="C209" s="273"/>
      <c r="D209" s="274"/>
      <c r="E209" s="275"/>
      <c r="F209" s="275" t="s">
        <v>837</v>
      </c>
      <c r="G209" s="277" t="s">
        <v>838</v>
      </c>
      <c r="H209" s="276"/>
    </row>
    <row r="210" spans="1:9" ht="86.4">
      <c r="B210" s="235" t="s">
        <v>1421</v>
      </c>
      <c r="C210" s="235" t="s">
        <v>1327</v>
      </c>
      <c r="D210" s="261" t="s">
        <v>1650</v>
      </c>
      <c r="H210" s="191" t="s">
        <v>1125</v>
      </c>
    </row>
    <row r="211" spans="1:9" s="269" customFormat="1">
      <c r="A211" s="268">
        <v>7</v>
      </c>
      <c r="B211" s="269" t="s">
        <v>1422</v>
      </c>
      <c r="D211" s="270"/>
      <c r="G211" s="296"/>
      <c r="I211" s="271"/>
    </row>
    <row r="212" spans="1:9" s="276" customFormat="1" ht="15.6">
      <c r="A212" s="272"/>
      <c r="B212" s="272" t="s">
        <v>1120</v>
      </c>
      <c r="C212" s="273" t="s">
        <v>1123</v>
      </c>
      <c r="D212" s="274" t="s">
        <v>1158</v>
      </c>
      <c r="E212" s="275" t="s">
        <v>605</v>
      </c>
      <c r="F212" s="602" t="s">
        <v>1159</v>
      </c>
      <c r="G212" s="603"/>
      <c r="H212" s="180" t="s">
        <v>680</v>
      </c>
      <c r="I212" s="290"/>
    </row>
    <row r="213" spans="1:9" s="278" customFormat="1">
      <c r="A213" s="277"/>
      <c r="B213" s="272"/>
      <c r="C213" s="273"/>
      <c r="D213" s="274"/>
      <c r="E213" s="275"/>
      <c r="F213" s="275" t="s">
        <v>837</v>
      </c>
      <c r="G213" s="277" t="s">
        <v>838</v>
      </c>
      <c r="H213" s="276"/>
    </row>
    <row r="214" spans="1:9" ht="72">
      <c r="B214" s="235" t="s">
        <v>1423</v>
      </c>
      <c r="C214" s="235" t="s">
        <v>1683</v>
      </c>
      <c r="D214" s="261" t="s">
        <v>1651</v>
      </c>
      <c r="H214" s="191" t="s">
        <v>1125</v>
      </c>
    </row>
    <row r="215" spans="1:9" ht="86.4">
      <c r="B215" s="235" t="s">
        <v>1424</v>
      </c>
      <c r="C215" s="235" t="s">
        <v>1327</v>
      </c>
      <c r="D215" s="261" t="s">
        <v>1652</v>
      </c>
      <c r="H215" s="191" t="s">
        <v>1125</v>
      </c>
    </row>
    <row r="216" spans="1:9" s="269" customFormat="1">
      <c r="A216" s="268">
        <v>8</v>
      </c>
      <c r="B216" s="269" t="s">
        <v>1425</v>
      </c>
      <c r="D216" s="270"/>
      <c r="G216" s="296"/>
      <c r="I216" s="271"/>
    </row>
    <row r="217" spans="1:9" s="276" customFormat="1" ht="15.6">
      <c r="A217" s="272"/>
      <c r="B217" s="272" t="s">
        <v>1120</v>
      </c>
      <c r="C217" s="273" t="s">
        <v>1123</v>
      </c>
      <c r="D217" s="274" t="s">
        <v>1158</v>
      </c>
      <c r="E217" s="275" t="s">
        <v>605</v>
      </c>
      <c r="F217" s="602" t="s">
        <v>1159</v>
      </c>
      <c r="G217" s="603"/>
      <c r="H217" s="180" t="s">
        <v>680</v>
      </c>
      <c r="I217" s="290"/>
    </row>
    <row r="218" spans="1:9" s="278" customFormat="1">
      <c r="A218" s="277"/>
      <c r="B218" s="272"/>
      <c r="C218" s="273"/>
      <c r="D218" s="274"/>
      <c r="E218" s="275"/>
      <c r="F218" s="275" t="s">
        <v>837</v>
      </c>
      <c r="G218" s="277" t="s">
        <v>838</v>
      </c>
      <c r="H218" s="276"/>
    </row>
    <row r="219" spans="1:9" ht="86.4">
      <c r="B219" s="235" t="s">
        <v>1426</v>
      </c>
      <c r="C219" s="235" t="s">
        <v>1684</v>
      </c>
      <c r="D219" s="261" t="s">
        <v>1653</v>
      </c>
      <c r="H219" s="191" t="s">
        <v>1125</v>
      </c>
    </row>
    <row r="220" spans="1:9">
      <c r="B220" s="235"/>
      <c r="C220" s="235"/>
      <c r="D220" s="261"/>
      <c r="H220" s="191"/>
    </row>
    <row r="221" spans="1:9" ht="15.6">
      <c r="A221" s="264"/>
      <c r="B221" s="265" t="s">
        <v>26</v>
      </c>
      <c r="C221" s="265"/>
      <c r="D221" s="266"/>
      <c r="E221" s="265"/>
      <c r="F221" s="265"/>
      <c r="G221" s="267"/>
      <c r="H221" s="235"/>
    </row>
    <row r="222" spans="1:9">
      <c r="A222" s="268">
        <v>9</v>
      </c>
      <c r="B222" s="269" t="s">
        <v>1320</v>
      </c>
      <c r="C222" s="269"/>
      <c r="D222" s="270"/>
      <c r="E222" s="269"/>
      <c r="F222" s="269"/>
      <c r="G222" s="271"/>
      <c r="H222" s="235"/>
    </row>
    <row r="223" spans="1:9">
      <c r="A223" s="272"/>
      <c r="B223" s="272" t="s">
        <v>1120</v>
      </c>
      <c r="C223" s="273" t="s">
        <v>1123</v>
      </c>
      <c r="D223" s="274" t="s">
        <v>1158</v>
      </c>
      <c r="E223" s="275" t="s">
        <v>605</v>
      </c>
      <c r="F223" s="602" t="s">
        <v>1159</v>
      </c>
      <c r="G223" s="603"/>
      <c r="H223" s="235"/>
    </row>
    <row r="224" spans="1:9">
      <c r="A224" s="277"/>
      <c r="B224" s="272"/>
      <c r="C224" s="273"/>
      <c r="D224" s="274"/>
      <c r="E224" s="275"/>
      <c r="F224" s="275" t="s">
        <v>837</v>
      </c>
      <c r="G224" s="277" t="s">
        <v>838</v>
      </c>
      <c r="H224" s="235"/>
    </row>
    <row r="225" spans="1:8" ht="100.8">
      <c r="B225" s="235" t="s">
        <v>1323</v>
      </c>
      <c r="C225" s="235" t="s">
        <v>1321</v>
      </c>
      <c r="D225" s="261" t="s">
        <v>1654</v>
      </c>
      <c r="G225" s="281"/>
      <c r="H225" s="235"/>
    </row>
    <row r="226" spans="1:8">
      <c r="A226" s="268">
        <v>10</v>
      </c>
      <c r="B226" s="269" t="s">
        <v>1394</v>
      </c>
      <c r="C226" s="269"/>
      <c r="D226" s="270"/>
      <c r="E226" s="269"/>
      <c r="F226" s="269"/>
      <c r="G226" s="271"/>
      <c r="H226" s="235"/>
    </row>
    <row r="227" spans="1:8">
      <c r="A227" s="272"/>
      <c r="B227" s="272" t="s">
        <v>1120</v>
      </c>
      <c r="C227" s="273" t="s">
        <v>1123</v>
      </c>
      <c r="D227" s="274" t="s">
        <v>1158</v>
      </c>
      <c r="E227" s="275" t="s">
        <v>605</v>
      </c>
      <c r="F227" s="602" t="s">
        <v>1159</v>
      </c>
      <c r="G227" s="603"/>
      <c r="H227" s="235"/>
    </row>
    <row r="228" spans="1:8">
      <c r="A228" s="277"/>
      <c r="B228" s="272"/>
      <c r="C228" s="273"/>
      <c r="D228" s="274"/>
      <c r="E228" s="275"/>
      <c r="F228" s="275" t="s">
        <v>837</v>
      </c>
      <c r="G228" s="277" t="s">
        <v>838</v>
      </c>
      <c r="H228" s="235"/>
    </row>
    <row r="229" spans="1:8" ht="86.4">
      <c r="B229" s="235" t="s">
        <v>1392</v>
      </c>
      <c r="C229" s="235" t="s">
        <v>1321</v>
      </c>
      <c r="D229" s="261" t="s">
        <v>1655</v>
      </c>
      <c r="G229" s="281"/>
      <c r="H229" s="235"/>
    </row>
    <row r="230" spans="1:8" ht="86.4">
      <c r="B230" s="235" t="s">
        <v>1393</v>
      </c>
      <c r="C230" s="235" t="s">
        <v>1321</v>
      </c>
      <c r="D230" s="261" t="s">
        <v>1656</v>
      </c>
      <c r="G230" s="281"/>
      <c r="H230" s="235"/>
    </row>
    <row r="231" spans="1:8">
      <c r="A231" s="268">
        <v>11</v>
      </c>
      <c r="B231" s="269" t="s">
        <v>1395</v>
      </c>
      <c r="C231" s="269"/>
      <c r="D231" s="270"/>
      <c r="E231" s="269"/>
      <c r="F231" s="269"/>
      <c r="G231" s="271"/>
      <c r="H231" s="235"/>
    </row>
    <row r="232" spans="1:8">
      <c r="A232" s="272"/>
      <c r="B232" s="272" t="s">
        <v>1120</v>
      </c>
      <c r="C232" s="273" t="s">
        <v>1123</v>
      </c>
      <c r="D232" s="274" t="s">
        <v>1158</v>
      </c>
      <c r="E232" s="275" t="s">
        <v>605</v>
      </c>
      <c r="F232" s="602" t="s">
        <v>1159</v>
      </c>
      <c r="G232" s="603"/>
      <c r="H232" s="235"/>
    </row>
    <row r="233" spans="1:8">
      <c r="A233" s="277"/>
      <c r="B233" s="272"/>
      <c r="C233" s="273"/>
      <c r="D233" s="274"/>
      <c r="E233" s="275"/>
      <c r="F233" s="275" t="s">
        <v>837</v>
      </c>
      <c r="G233" s="277" t="s">
        <v>838</v>
      </c>
      <c r="H233" s="235"/>
    </row>
    <row r="234" spans="1:8" ht="86.4">
      <c r="B234" s="235" t="s">
        <v>1396</v>
      </c>
      <c r="C234" s="235" t="s">
        <v>1321</v>
      </c>
      <c r="D234" s="261" t="s">
        <v>1657</v>
      </c>
      <c r="G234" s="281"/>
      <c r="H234" s="235"/>
    </row>
    <row r="235" spans="1:8" ht="72">
      <c r="B235" s="235" t="s">
        <v>1397</v>
      </c>
      <c r="C235" s="235" t="s">
        <v>1321</v>
      </c>
      <c r="D235" s="261" t="s">
        <v>1658</v>
      </c>
      <c r="G235" s="281"/>
      <c r="H235" s="235"/>
    </row>
    <row r="236" spans="1:8" ht="72">
      <c r="B236" s="235" t="s">
        <v>1398</v>
      </c>
      <c r="C236" s="235" t="s">
        <v>1321</v>
      </c>
      <c r="D236" s="261" t="s">
        <v>1659</v>
      </c>
      <c r="G236" s="281"/>
      <c r="H236" s="235"/>
    </row>
    <row r="237" spans="1:8" ht="86.4">
      <c r="B237" s="235" t="s">
        <v>1403</v>
      </c>
      <c r="C237" s="235" t="s">
        <v>1321</v>
      </c>
      <c r="D237" s="261" t="s">
        <v>1660</v>
      </c>
      <c r="G237" s="281"/>
      <c r="H237" s="235"/>
    </row>
    <row r="238" spans="1:8">
      <c r="A238" s="268">
        <v>12</v>
      </c>
      <c r="B238" s="269" t="s">
        <v>1437</v>
      </c>
      <c r="C238" s="269"/>
      <c r="D238" s="270"/>
      <c r="E238" s="269"/>
      <c r="F238" s="269"/>
      <c r="G238" s="271"/>
      <c r="H238" s="235"/>
    </row>
    <row r="239" spans="1:8">
      <c r="A239" s="272"/>
      <c r="B239" s="272" t="s">
        <v>1120</v>
      </c>
      <c r="C239" s="273" t="s">
        <v>1123</v>
      </c>
      <c r="D239" s="274" t="s">
        <v>1158</v>
      </c>
      <c r="E239" s="275" t="s">
        <v>605</v>
      </c>
      <c r="F239" s="602" t="s">
        <v>1159</v>
      </c>
      <c r="G239" s="603"/>
      <c r="H239" s="235"/>
    </row>
    <row r="240" spans="1:8">
      <c r="A240" s="277"/>
      <c r="B240" s="272"/>
      <c r="C240" s="273"/>
      <c r="D240" s="274"/>
      <c r="E240" s="275"/>
      <c r="F240" s="275" t="s">
        <v>837</v>
      </c>
      <c r="G240" s="277" t="s">
        <v>838</v>
      </c>
      <c r="H240" s="235"/>
    </row>
    <row r="241" spans="1:8" ht="86.4">
      <c r="B241" s="235" t="s">
        <v>1399</v>
      </c>
      <c r="C241" s="235" t="s">
        <v>1321</v>
      </c>
      <c r="D241" s="261" t="s">
        <v>1661</v>
      </c>
      <c r="G241" s="281"/>
      <c r="H241" s="235"/>
    </row>
    <row r="242" spans="1:8" ht="72">
      <c r="B242" s="235" t="s">
        <v>1400</v>
      </c>
      <c r="C242" s="235" t="s">
        <v>1321</v>
      </c>
      <c r="D242" s="261" t="s">
        <v>1662</v>
      </c>
      <c r="G242" s="281"/>
      <c r="H242" s="235"/>
    </row>
    <row r="243" spans="1:8" ht="72">
      <c r="B243" s="235" t="s">
        <v>1401</v>
      </c>
      <c r="C243" s="235" t="s">
        <v>1321</v>
      </c>
      <c r="D243" s="261" t="s">
        <v>1663</v>
      </c>
      <c r="G243" s="281"/>
      <c r="H243" s="235"/>
    </row>
    <row r="244" spans="1:8" ht="72">
      <c r="B244" s="235" t="s">
        <v>1402</v>
      </c>
      <c r="C244" s="235" t="s">
        <v>1321</v>
      </c>
      <c r="D244" s="261" t="s">
        <v>1664</v>
      </c>
      <c r="G244" s="281"/>
      <c r="H244" s="235"/>
    </row>
    <row r="245" spans="1:8">
      <c r="B245" s="235"/>
      <c r="C245" s="235"/>
      <c r="D245" s="261"/>
      <c r="G245" s="281"/>
      <c r="H245" s="235"/>
    </row>
    <row r="246" spans="1:8" ht="15.6">
      <c r="A246" s="264"/>
      <c r="B246" s="265" t="s">
        <v>110</v>
      </c>
      <c r="C246" s="265"/>
      <c r="D246" s="266"/>
      <c r="E246" s="265"/>
      <c r="F246" s="265"/>
      <c r="G246" s="267"/>
      <c r="H246" s="235"/>
    </row>
    <row r="247" spans="1:8">
      <c r="A247" s="268">
        <v>13</v>
      </c>
      <c r="B247" s="269" t="s">
        <v>1438</v>
      </c>
      <c r="C247" s="269"/>
      <c r="D247" s="270"/>
      <c r="E247" s="269"/>
      <c r="F247" s="269"/>
      <c r="G247" s="296"/>
      <c r="H247" s="235"/>
    </row>
    <row r="248" spans="1:8">
      <c r="A248" s="272"/>
      <c r="B248" s="272" t="s">
        <v>1120</v>
      </c>
      <c r="C248" s="273" t="s">
        <v>1123</v>
      </c>
      <c r="D248" s="274" t="s">
        <v>1158</v>
      </c>
      <c r="E248" s="275" t="s">
        <v>605</v>
      </c>
      <c r="F248" s="602" t="s">
        <v>1159</v>
      </c>
      <c r="G248" s="603"/>
      <c r="H248" s="235"/>
    </row>
    <row r="249" spans="1:8">
      <c r="A249" s="277"/>
      <c r="B249" s="272"/>
      <c r="C249" s="273"/>
      <c r="D249" s="274"/>
      <c r="E249" s="275"/>
      <c r="F249" s="275" t="s">
        <v>837</v>
      </c>
      <c r="G249" s="277" t="s">
        <v>838</v>
      </c>
      <c r="H249" s="235"/>
    </row>
    <row r="250" spans="1:8" ht="72">
      <c r="B250" s="368" t="s">
        <v>1405</v>
      </c>
      <c r="C250" s="235" t="s">
        <v>1321</v>
      </c>
      <c r="D250" s="261" t="s">
        <v>1665</v>
      </c>
      <c r="H250" s="235"/>
    </row>
    <row r="251" spans="1:8">
      <c r="A251" s="268">
        <v>14</v>
      </c>
      <c r="B251" s="269" t="s">
        <v>1404</v>
      </c>
      <c r="C251" s="269"/>
      <c r="D251" s="270"/>
      <c r="E251" s="269"/>
      <c r="F251" s="269"/>
      <c r="G251" s="296"/>
      <c r="H251" s="235"/>
    </row>
    <row r="252" spans="1:8">
      <c r="A252" s="272"/>
      <c r="B252" s="272" t="s">
        <v>1120</v>
      </c>
      <c r="C252" s="273" t="s">
        <v>1123</v>
      </c>
      <c r="D252" s="274" t="s">
        <v>1158</v>
      </c>
      <c r="E252" s="275" t="s">
        <v>605</v>
      </c>
      <c r="F252" s="602" t="s">
        <v>1159</v>
      </c>
      <c r="G252" s="603"/>
      <c r="H252" s="235"/>
    </row>
    <row r="253" spans="1:8">
      <c r="A253" s="277"/>
      <c r="B253" s="272"/>
      <c r="C253" s="273"/>
      <c r="D253" s="274"/>
      <c r="E253" s="275"/>
      <c r="F253" s="275" t="s">
        <v>837</v>
      </c>
      <c r="G253" s="277" t="s">
        <v>838</v>
      </c>
      <c r="H253" s="235"/>
    </row>
    <row r="254" spans="1:8" ht="86.4">
      <c r="A254" s="154"/>
      <c r="B254" s="235" t="s">
        <v>1324</v>
      </c>
      <c r="C254" s="235" t="s">
        <v>1321</v>
      </c>
      <c r="D254" s="261" t="s">
        <v>1666</v>
      </c>
      <c r="H254" s="235"/>
    </row>
    <row r="255" spans="1:8" ht="72">
      <c r="B255" s="368" t="s">
        <v>1439</v>
      </c>
      <c r="C255" s="235" t="s">
        <v>1321</v>
      </c>
      <c r="D255" s="261" t="s">
        <v>1667</v>
      </c>
      <c r="H255" s="235"/>
    </row>
    <row r="256" spans="1:8">
      <c r="A256" s="268">
        <v>15</v>
      </c>
      <c r="B256" s="269" t="s">
        <v>1406</v>
      </c>
      <c r="C256" s="269"/>
      <c r="D256" s="270"/>
      <c r="E256" s="269"/>
      <c r="F256" s="269"/>
      <c r="G256" s="296"/>
      <c r="H256" s="235"/>
    </row>
    <row r="257" spans="1:8">
      <c r="A257" s="272"/>
      <c r="B257" s="272" t="s">
        <v>1120</v>
      </c>
      <c r="C257" s="273" t="s">
        <v>1123</v>
      </c>
      <c r="D257" s="274" t="s">
        <v>1158</v>
      </c>
      <c r="E257" s="275" t="s">
        <v>605</v>
      </c>
      <c r="F257" s="602" t="s">
        <v>1159</v>
      </c>
      <c r="G257" s="603"/>
      <c r="H257" s="235"/>
    </row>
    <row r="258" spans="1:8">
      <c r="A258" s="277"/>
      <c r="B258" s="272"/>
      <c r="C258" s="273"/>
      <c r="D258" s="274"/>
      <c r="E258" s="275"/>
      <c r="F258" s="275" t="s">
        <v>837</v>
      </c>
      <c r="G258" s="277" t="s">
        <v>838</v>
      </c>
      <c r="H258" s="235"/>
    </row>
    <row r="259" spans="1:8" ht="72">
      <c r="A259" s="154"/>
      <c r="B259" s="235" t="s">
        <v>1407</v>
      </c>
      <c r="C259" s="235" t="s">
        <v>1591</v>
      </c>
      <c r="D259" s="261" t="s">
        <v>1668</v>
      </c>
      <c r="H259" s="235"/>
    </row>
    <row r="260" spans="1:8">
      <c r="A260" s="268">
        <v>16</v>
      </c>
      <c r="B260" s="269" t="s">
        <v>1409</v>
      </c>
      <c r="C260" s="269"/>
      <c r="D260" s="270"/>
      <c r="E260" s="269"/>
      <c r="F260" s="269"/>
      <c r="G260" s="296"/>
      <c r="H260" s="235"/>
    </row>
    <row r="261" spans="1:8">
      <c r="A261" s="272"/>
      <c r="B261" s="272" t="s">
        <v>1120</v>
      </c>
      <c r="C261" s="273" t="s">
        <v>1123</v>
      </c>
      <c r="D261" s="274" t="s">
        <v>1158</v>
      </c>
      <c r="E261" s="275" t="s">
        <v>605</v>
      </c>
      <c r="F261" s="602" t="s">
        <v>1159</v>
      </c>
      <c r="G261" s="603"/>
      <c r="H261" s="235"/>
    </row>
    <row r="262" spans="1:8">
      <c r="A262" s="277"/>
      <c r="B262" s="272"/>
      <c r="C262" s="273"/>
      <c r="D262" s="274"/>
      <c r="E262" s="275"/>
      <c r="F262" s="275" t="s">
        <v>837</v>
      </c>
      <c r="G262" s="277" t="s">
        <v>838</v>
      </c>
      <c r="H262" s="235"/>
    </row>
    <row r="263" spans="1:8" ht="57.6">
      <c r="A263" s="154"/>
      <c r="B263" s="235" t="s">
        <v>1408</v>
      </c>
      <c r="C263" s="235" t="s">
        <v>1321</v>
      </c>
      <c r="D263" s="261" t="s">
        <v>1669</v>
      </c>
      <c r="H263" s="235"/>
    </row>
    <row r="264" spans="1:8" ht="72">
      <c r="A264" s="154"/>
      <c r="B264" s="235" t="s">
        <v>1440</v>
      </c>
      <c r="C264" s="235" t="s">
        <v>1321</v>
      </c>
      <c r="D264" s="261" t="s">
        <v>1670</v>
      </c>
      <c r="H264" s="235"/>
    </row>
    <row r="265" spans="1:8">
      <c r="A265" s="268">
        <v>17</v>
      </c>
      <c r="B265" s="269" t="s">
        <v>1410</v>
      </c>
      <c r="C265" s="269"/>
      <c r="D265" s="270"/>
      <c r="E265" s="269"/>
      <c r="F265" s="269"/>
      <c r="G265" s="296"/>
      <c r="H265" s="235"/>
    </row>
    <row r="266" spans="1:8">
      <c r="A266" s="272"/>
      <c r="B266" s="272" t="s">
        <v>1120</v>
      </c>
      <c r="C266" s="273" t="s">
        <v>1123</v>
      </c>
      <c r="D266" s="274" t="s">
        <v>1158</v>
      </c>
      <c r="E266" s="275" t="s">
        <v>605</v>
      </c>
      <c r="F266" s="602" t="s">
        <v>1159</v>
      </c>
      <c r="G266" s="603"/>
      <c r="H266" s="235"/>
    </row>
    <row r="267" spans="1:8">
      <c r="A267" s="277"/>
      <c r="B267" s="272"/>
      <c r="C267" s="273"/>
      <c r="D267" s="274"/>
      <c r="E267" s="275"/>
      <c r="F267" s="275" t="s">
        <v>837</v>
      </c>
      <c r="G267" s="277" t="s">
        <v>838</v>
      </c>
      <c r="H267" s="235"/>
    </row>
    <row r="268" spans="1:8" ht="57.6">
      <c r="A268" s="154"/>
      <c r="B268" s="235" t="s">
        <v>1411</v>
      </c>
      <c r="C268" s="235" t="s">
        <v>1321</v>
      </c>
      <c r="D268" s="261" t="s">
        <v>1671</v>
      </c>
      <c r="H268" s="235"/>
    </row>
    <row r="269" spans="1:8" ht="57.6">
      <c r="A269" s="154"/>
      <c r="B269" s="235" t="s">
        <v>1412</v>
      </c>
      <c r="C269" s="235" t="s">
        <v>1321</v>
      </c>
      <c r="D269" s="261" t="s">
        <v>1672</v>
      </c>
      <c r="H269" s="235"/>
    </row>
    <row r="270" spans="1:8" ht="57.6">
      <c r="A270" s="154"/>
      <c r="B270" s="235" t="s">
        <v>1413</v>
      </c>
      <c r="C270" s="235" t="s">
        <v>1321</v>
      </c>
      <c r="D270" s="261" t="s">
        <v>1673</v>
      </c>
      <c r="H270" s="235"/>
    </row>
    <row r="271" spans="1:8" ht="57.6">
      <c r="A271" s="154"/>
      <c r="B271" s="235" t="s">
        <v>1414</v>
      </c>
      <c r="C271" s="235" t="s">
        <v>1321</v>
      </c>
      <c r="D271" s="261" t="s">
        <v>1674</v>
      </c>
      <c r="H271" s="235"/>
    </row>
    <row r="272" spans="1:8">
      <c r="A272" s="268">
        <v>18</v>
      </c>
      <c r="B272" s="269" t="s">
        <v>1415</v>
      </c>
      <c r="C272" s="269"/>
      <c r="D272" s="270"/>
      <c r="E272" s="269"/>
      <c r="F272" s="269"/>
      <c r="G272" s="296"/>
      <c r="H272" s="235"/>
    </row>
    <row r="273" spans="1:9">
      <c r="A273" s="272"/>
      <c r="B273" s="272" t="s">
        <v>1120</v>
      </c>
      <c r="C273" s="273" t="s">
        <v>1123</v>
      </c>
      <c r="D273" s="274" t="s">
        <v>1158</v>
      </c>
      <c r="E273" s="275" t="s">
        <v>605</v>
      </c>
      <c r="F273" s="602" t="s">
        <v>1159</v>
      </c>
      <c r="G273" s="603"/>
      <c r="H273" s="235"/>
    </row>
    <row r="274" spans="1:9">
      <c r="A274" s="277"/>
      <c r="B274" s="272"/>
      <c r="C274" s="273"/>
      <c r="D274" s="274"/>
      <c r="E274" s="275"/>
      <c r="F274" s="275" t="s">
        <v>837</v>
      </c>
      <c r="G274" s="277" t="s">
        <v>838</v>
      </c>
      <c r="H274" s="235"/>
    </row>
    <row r="275" spans="1:9" ht="43.2">
      <c r="A275" s="154"/>
      <c r="B275" s="235" t="s">
        <v>1416</v>
      </c>
      <c r="C275" s="235" t="s">
        <v>1321</v>
      </c>
      <c r="D275" s="261" t="s">
        <v>1685</v>
      </c>
      <c r="H275" s="235"/>
    </row>
    <row r="276" spans="1:9" ht="43.2">
      <c r="A276" s="154"/>
      <c r="B276" s="235" t="s">
        <v>1417</v>
      </c>
      <c r="C276" s="235" t="s">
        <v>1321</v>
      </c>
      <c r="D276" s="261" t="s">
        <v>1686</v>
      </c>
      <c r="H276" s="235"/>
    </row>
    <row r="277" spans="1:9" s="199" customFormat="1"/>
    <row r="278" spans="1:9" s="265" customFormat="1" ht="15.6">
      <c r="A278" s="264"/>
      <c r="B278" s="265" t="s">
        <v>614</v>
      </c>
      <c r="D278" s="266"/>
      <c r="G278" s="295"/>
      <c r="I278" s="267"/>
    </row>
    <row r="279" spans="1:9" s="269" customFormat="1">
      <c r="A279" s="268">
        <v>1</v>
      </c>
      <c r="B279" s="269" t="s">
        <v>1082</v>
      </c>
      <c r="D279" s="270"/>
      <c r="G279" s="296"/>
      <c r="I279" s="271"/>
    </row>
    <row r="280" spans="1:9" s="276" customFormat="1" ht="15.6">
      <c r="A280" s="272"/>
      <c r="B280" s="272" t="s">
        <v>1120</v>
      </c>
      <c r="C280" s="273" t="s">
        <v>1123</v>
      </c>
      <c r="D280" s="274" t="s">
        <v>1158</v>
      </c>
      <c r="E280" s="275" t="s">
        <v>605</v>
      </c>
      <c r="F280" s="602" t="s">
        <v>1159</v>
      </c>
      <c r="G280" s="603"/>
      <c r="H280" s="180" t="s">
        <v>680</v>
      </c>
      <c r="I280" s="290"/>
    </row>
    <row r="281" spans="1:9" s="278" customFormat="1">
      <c r="A281" s="277"/>
      <c r="B281" s="272"/>
      <c r="C281" s="273"/>
      <c r="D281" s="274"/>
      <c r="E281" s="275"/>
      <c r="F281" s="275" t="s">
        <v>837</v>
      </c>
      <c r="G281" s="277" t="s">
        <v>838</v>
      </c>
      <c r="H281" s="276"/>
    </row>
    <row r="282" spans="1:9" ht="86.4">
      <c r="B282" s="235" t="s">
        <v>861</v>
      </c>
      <c r="C282" s="235" t="s">
        <v>1278</v>
      </c>
      <c r="D282" s="261" t="s">
        <v>1687</v>
      </c>
      <c r="G282" s="297"/>
      <c r="H282" s="188"/>
    </row>
    <row r="283" spans="1:9" s="265" customFormat="1" ht="15.6">
      <c r="A283" s="264"/>
      <c r="B283" s="265" t="s">
        <v>618</v>
      </c>
      <c r="D283" s="266"/>
      <c r="G283" s="267"/>
    </row>
    <row r="284" spans="1:9" s="269" customFormat="1" ht="15.45" customHeight="1">
      <c r="A284" s="268">
        <v>2</v>
      </c>
      <c r="B284" s="269" t="s">
        <v>1083</v>
      </c>
      <c r="D284" s="270"/>
      <c r="G284" s="296"/>
      <c r="I284" s="271"/>
    </row>
    <row r="285" spans="1:9" s="276" customFormat="1" ht="15.6">
      <c r="A285" s="272"/>
      <c r="B285" s="272" t="s">
        <v>1120</v>
      </c>
      <c r="C285" s="273" t="s">
        <v>1123</v>
      </c>
      <c r="D285" s="274" t="s">
        <v>1158</v>
      </c>
      <c r="E285" s="275" t="s">
        <v>605</v>
      </c>
      <c r="F285" s="602" t="s">
        <v>1159</v>
      </c>
      <c r="G285" s="603"/>
      <c r="H285" s="180" t="s">
        <v>680</v>
      </c>
      <c r="I285" s="290"/>
    </row>
    <row r="286" spans="1:9" s="278" customFormat="1">
      <c r="A286" s="277"/>
      <c r="B286" s="272"/>
      <c r="C286" s="273"/>
      <c r="D286" s="274"/>
      <c r="E286" s="275"/>
      <c r="F286" s="275" t="s">
        <v>837</v>
      </c>
      <c r="G286" s="277" t="s">
        <v>838</v>
      </c>
      <c r="H286" s="276"/>
    </row>
    <row r="287" spans="1:9" ht="85.5" customHeight="1">
      <c r="B287" s="235" t="s">
        <v>862</v>
      </c>
      <c r="C287" s="235" t="s">
        <v>1278</v>
      </c>
      <c r="D287" s="261" t="s">
        <v>1688</v>
      </c>
      <c r="E287" s="261"/>
      <c r="H287" s="191"/>
    </row>
    <row r="288" spans="1:9" s="265" customFormat="1" ht="15.6">
      <c r="A288" s="264"/>
      <c r="B288" s="265" t="s">
        <v>26</v>
      </c>
      <c r="D288" s="266"/>
      <c r="G288" s="267"/>
    </row>
    <row r="289" spans="1:9" s="269" customFormat="1">
      <c r="A289" s="268">
        <v>3</v>
      </c>
      <c r="B289" s="269" t="s">
        <v>1084</v>
      </c>
      <c r="D289" s="270"/>
      <c r="G289" s="271"/>
    </row>
    <row r="290" spans="1:9" s="276" customFormat="1">
      <c r="A290" s="272"/>
      <c r="B290" s="272" t="s">
        <v>1120</v>
      </c>
      <c r="C290" s="273" t="s">
        <v>1123</v>
      </c>
      <c r="D290" s="274" t="s">
        <v>1158</v>
      </c>
      <c r="E290" s="275" t="s">
        <v>605</v>
      </c>
      <c r="F290" s="602" t="s">
        <v>1159</v>
      </c>
      <c r="G290" s="603"/>
    </row>
    <row r="291" spans="1:9" s="278" customFormat="1">
      <c r="A291" s="277"/>
      <c r="B291" s="272"/>
      <c r="C291" s="273"/>
      <c r="D291" s="274"/>
      <c r="E291" s="275"/>
      <c r="F291" s="275" t="s">
        <v>837</v>
      </c>
      <c r="G291" s="277" t="s">
        <v>838</v>
      </c>
    </row>
    <row r="292" spans="1:9" ht="90.45" customHeight="1">
      <c r="B292" s="235" t="s">
        <v>953</v>
      </c>
      <c r="C292" s="235" t="s">
        <v>1278</v>
      </c>
      <c r="D292" s="261" t="s">
        <v>1689</v>
      </c>
      <c r="G292" s="281"/>
      <c r="H292" s="263"/>
    </row>
    <row r="293" spans="1:9" s="269" customFormat="1">
      <c r="A293" s="268">
        <v>4</v>
      </c>
      <c r="B293" s="269" t="s">
        <v>1085</v>
      </c>
      <c r="D293" s="270"/>
      <c r="G293" s="271"/>
    </row>
    <row r="294" spans="1:9" s="276" customFormat="1">
      <c r="A294" s="272"/>
      <c r="B294" s="272" t="s">
        <v>1120</v>
      </c>
      <c r="C294" s="273" t="s">
        <v>1123</v>
      </c>
      <c r="D294" s="274" t="s">
        <v>1158</v>
      </c>
      <c r="E294" s="275" t="s">
        <v>605</v>
      </c>
      <c r="F294" s="602" t="s">
        <v>1159</v>
      </c>
      <c r="G294" s="603"/>
    </row>
    <row r="295" spans="1:9" s="278" customFormat="1">
      <c r="A295" s="277"/>
      <c r="B295" s="272"/>
      <c r="C295" s="273"/>
      <c r="D295" s="274"/>
      <c r="E295" s="275"/>
      <c r="F295" s="275" t="s">
        <v>837</v>
      </c>
      <c r="G295" s="277" t="s">
        <v>838</v>
      </c>
    </row>
    <row r="296" spans="1:9" ht="79.5" customHeight="1">
      <c r="B296" s="235" t="s">
        <v>863</v>
      </c>
      <c r="C296" s="235" t="s">
        <v>1278</v>
      </c>
      <c r="D296" s="261" t="s">
        <v>1452</v>
      </c>
      <c r="G296" s="281"/>
      <c r="H296" s="263"/>
    </row>
    <row r="297" spans="1:9" s="332" customFormat="1">
      <c r="A297" s="331"/>
      <c r="E297" s="160"/>
      <c r="F297" s="160"/>
      <c r="H297" s="160"/>
    </row>
    <row r="298" spans="1:9" s="265" customFormat="1" ht="15.6">
      <c r="A298" s="264"/>
      <c r="B298" s="265" t="s">
        <v>622</v>
      </c>
      <c r="D298" s="266"/>
      <c r="G298" s="295"/>
      <c r="I298" s="267"/>
    </row>
    <row r="299" spans="1:9" s="269" customFormat="1">
      <c r="A299" s="268">
        <v>1</v>
      </c>
      <c r="B299" s="269" t="s">
        <v>1086</v>
      </c>
      <c r="D299" s="270"/>
      <c r="G299" s="296"/>
      <c r="I299" s="271"/>
    </row>
    <row r="300" spans="1:9" s="276" customFormat="1" ht="15.6">
      <c r="A300" s="272"/>
      <c r="B300" s="272" t="s">
        <v>1120</v>
      </c>
      <c r="C300" s="273" t="s">
        <v>1123</v>
      </c>
      <c r="D300" s="274" t="s">
        <v>1158</v>
      </c>
      <c r="E300" s="275" t="s">
        <v>605</v>
      </c>
      <c r="F300" s="602" t="s">
        <v>1159</v>
      </c>
      <c r="G300" s="603"/>
      <c r="H300" s="180" t="s">
        <v>680</v>
      </c>
      <c r="I300" s="290"/>
    </row>
    <row r="301" spans="1:9" s="278" customFormat="1">
      <c r="A301" s="277"/>
      <c r="B301" s="272"/>
      <c r="C301" s="273"/>
      <c r="D301" s="274"/>
      <c r="E301" s="275"/>
      <c r="F301" s="275" t="s">
        <v>837</v>
      </c>
      <c r="G301" s="277" t="s">
        <v>838</v>
      </c>
      <c r="H301" s="276"/>
    </row>
    <row r="302" spans="1:9" ht="72">
      <c r="B302" s="235" t="s">
        <v>936</v>
      </c>
      <c r="C302" s="235" t="s">
        <v>1164</v>
      </c>
      <c r="D302" s="261" t="s">
        <v>1633</v>
      </c>
      <c r="G302" s="297"/>
    </row>
    <row r="303" spans="1:9" s="269" customFormat="1">
      <c r="A303" s="268">
        <v>2</v>
      </c>
      <c r="B303" s="269" t="s">
        <v>1118</v>
      </c>
      <c r="D303" s="270"/>
      <c r="G303" s="296"/>
      <c r="I303" s="271"/>
    </row>
    <row r="304" spans="1:9" s="276" customFormat="1" ht="15.6">
      <c r="A304" s="272"/>
      <c r="B304" s="272" t="s">
        <v>1120</v>
      </c>
      <c r="C304" s="273" t="s">
        <v>1123</v>
      </c>
      <c r="D304" s="274" t="s">
        <v>1158</v>
      </c>
      <c r="E304" s="275" t="s">
        <v>605</v>
      </c>
      <c r="F304" s="602" t="s">
        <v>1159</v>
      </c>
      <c r="G304" s="603"/>
      <c r="H304" s="180" t="s">
        <v>680</v>
      </c>
      <c r="I304" s="290"/>
    </row>
    <row r="305" spans="1:9" s="278" customFormat="1">
      <c r="A305" s="277"/>
      <c r="B305" s="272"/>
      <c r="C305" s="273"/>
      <c r="D305" s="274"/>
      <c r="E305" s="275"/>
      <c r="F305" s="275" t="s">
        <v>837</v>
      </c>
      <c r="G305" s="277" t="s">
        <v>838</v>
      </c>
      <c r="H305" s="276"/>
    </row>
    <row r="306" spans="1:9" ht="57.6">
      <c r="B306" s="235" t="s">
        <v>1119</v>
      </c>
      <c r="C306" s="235" t="s">
        <v>1164</v>
      </c>
      <c r="D306" s="261" t="s">
        <v>1690</v>
      </c>
      <c r="G306" s="297"/>
    </row>
    <row r="307" spans="1:9" s="334" customFormat="1">
      <c r="A307" s="333"/>
      <c r="E307" s="335"/>
      <c r="F307" s="335"/>
      <c r="H307" s="335"/>
    </row>
    <row r="308" spans="1:9" s="265" customFormat="1" ht="15.6">
      <c r="A308" s="264"/>
      <c r="B308" s="265" t="s">
        <v>614</v>
      </c>
      <c r="D308" s="266"/>
      <c r="G308" s="295"/>
      <c r="I308" s="267"/>
    </row>
    <row r="309" spans="1:9" s="269" customFormat="1">
      <c r="A309" s="268">
        <v>1</v>
      </c>
      <c r="B309" s="269" t="s">
        <v>1087</v>
      </c>
      <c r="D309" s="270"/>
      <c r="G309" s="296"/>
      <c r="I309" s="271"/>
    </row>
    <row r="310" spans="1:9" s="276" customFormat="1" ht="15.6">
      <c r="A310" s="272"/>
      <c r="B310" s="272" t="s">
        <v>1120</v>
      </c>
      <c r="C310" s="273" t="s">
        <v>1123</v>
      </c>
      <c r="D310" s="274" t="s">
        <v>1158</v>
      </c>
      <c r="E310" s="275" t="s">
        <v>605</v>
      </c>
      <c r="F310" s="602" t="s">
        <v>1159</v>
      </c>
      <c r="G310" s="603"/>
      <c r="H310" s="180" t="s">
        <v>680</v>
      </c>
      <c r="I310" s="290"/>
    </row>
    <row r="311" spans="1:9" s="278" customFormat="1">
      <c r="A311" s="277"/>
      <c r="B311" s="272"/>
      <c r="C311" s="273"/>
      <c r="D311" s="274"/>
      <c r="E311" s="275"/>
      <c r="F311" s="275" t="s">
        <v>837</v>
      </c>
      <c r="G311" s="277" t="s">
        <v>838</v>
      </c>
      <c r="H311" s="276"/>
    </row>
    <row r="312" spans="1:9" ht="144">
      <c r="B312" s="235" t="s">
        <v>864</v>
      </c>
      <c r="C312" s="235" t="s">
        <v>1279</v>
      </c>
      <c r="D312" s="261" t="s">
        <v>1453</v>
      </c>
      <c r="G312" s="297"/>
      <c r="H312" s="188" t="s">
        <v>687</v>
      </c>
    </row>
    <row r="313" spans="1:9" s="269" customFormat="1">
      <c r="A313" s="268">
        <v>2</v>
      </c>
      <c r="B313" s="269" t="s">
        <v>1088</v>
      </c>
      <c r="D313" s="270"/>
      <c r="G313" s="296"/>
      <c r="I313" s="271"/>
    </row>
    <row r="314" spans="1:9" s="276" customFormat="1" ht="15.6">
      <c r="A314" s="272"/>
      <c r="B314" s="272" t="s">
        <v>1120</v>
      </c>
      <c r="C314" s="273" t="s">
        <v>1123</v>
      </c>
      <c r="D314" s="274" t="s">
        <v>1158</v>
      </c>
      <c r="E314" s="275" t="s">
        <v>605</v>
      </c>
      <c r="F314" s="602" t="s">
        <v>1159</v>
      </c>
      <c r="G314" s="603"/>
      <c r="H314" s="180" t="s">
        <v>680</v>
      </c>
      <c r="I314" s="290"/>
    </row>
    <row r="315" spans="1:9" s="278" customFormat="1">
      <c r="A315" s="277"/>
      <c r="B315" s="272"/>
      <c r="C315" s="273"/>
      <c r="D315" s="274"/>
      <c r="E315" s="275"/>
      <c r="F315" s="275" t="s">
        <v>837</v>
      </c>
      <c r="G315" s="277" t="s">
        <v>838</v>
      </c>
      <c r="H315" s="276"/>
    </row>
    <row r="316" spans="1:9" ht="42" customHeight="1">
      <c r="B316" s="235" t="s">
        <v>865</v>
      </c>
      <c r="C316" s="235" t="s">
        <v>1279</v>
      </c>
      <c r="D316" s="261" t="s">
        <v>1691</v>
      </c>
      <c r="G316" s="297"/>
      <c r="H316" s="188" t="s">
        <v>687</v>
      </c>
    </row>
    <row r="317" spans="1:9" s="265" customFormat="1" ht="15.6">
      <c r="A317" s="264"/>
      <c r="B317" s="265" t="s">
        <v>618</v>
      </c>
      <c r="D317" s="266"/>
      <c r="G317" s="267"/>
    </row>
    <row r="318" spans="1:9" s="269" customFormat="1" ht="15.45" customHeight="1">
      <c r="A318" s="268">
        <v>3</v>
      </c>
      <c r="B318" s="269" t="s">
        <v>1070</v>
      </c>
      <c r="D318" s="270"/>
      <c r="G318" s="296"/>
      <c r="I318" s="271"/>
    </row>
    <row r="319" spans="1:9" s="276" customFormat="1" ht="15.6">
      <c r="A319" s="272"/>
      <c r="B319" s="272" t="s">
        <v>1120</v>
      </c>
      <c r="C319" s="273" t="s">
        <v>1123</v>
      </c>
      <c r="D319" s="274" t="s">
        <v>1158</v>
      </c>
      <c r="E319" s="275" t="s">
        <v>605</v>
      </c>
      <c r="F319" s="602" t="s">
        <v>1159</v>
      </c>
      <c r="G319" s="603"/>
      <c r="H319" s="180" t="s">
        <v>680</v>
      </c>
      <c r="I319" s="290"/>
    </row>
    <row r="320" spans="1:9" s="278" customFormat="1">
      <c r="A320" s="277"/>
      <c r="B320" s="272"/>
      <c r="C320" s="273"/>
      <c r="D320" s="274"/>
      <c r="E320" s="275"/>
      <c r="F320" s="275" t="s">
        <v>837</v>
      </c>
      <c r="G320" s="277" t="s">
        <v>838</v>
      </c>
      <c r="H320" s="276"/>
    </row>
    <row r="321" spans="1:9" ht="42" customHeight="1">
      <c r="B321" s="235" t="s">
        <v>977</v>
      </c>
      <c r="C321" s="235" t="s">
        <v>1279</v>
      </c>
      <c r="D321" s="261" t="s">
        <v>1692</v>
      </c>
      <c r="H321" s="191" t="s">
        <v>1125</v>
      </c>
    </row>
    <row r="322" spans="1:9" s="265" customFormat="1" ht="15.6">
      <c r="A322" s="264"/>
      <c r="B322" s="265" t="s">
        <v>110</v>
      </c>
      <c r="D322" s="266"/>
      <c r="G322" s="267"/>
    </row>
    <row r="323" spans="1:9" s="269" customFormat="1">
      <c r="A323" s="268">
        <v>4</v>
      </c>
      <c r="B323" s="269" t="s">
        <v>1089</v>
      </c>
      <c r="D323" s="270"/>
      <c r="G323" s="296"/>
      <c r="I323" s="271"/>
    </row>
    <row r="324" spans="1:9" s="276" customFormat="1" ht="15.6">
      <c r="A324" s="272"/>
      <c r="B324" s="272" t="s">
        <v>1120</v>
      </c>
      <c r="C324" s="273" t="s">
        <v>1123</v>
      </c>
      <c r="D324" s="274" t="s">
        <v>1158</v>
      </c>
      <c r="E324" s="275" t="s">
        <v>605</v>
      </c>
      <c r="F324" s="602" t="s">
        <v>1159</v>
      </c>
      <c r="G324" s="603"/>
      <c r="H324" s="180" t="s">
        <v>680</v>
      </c>
      <c r="I324" s="290"/>
    </row>
    <row r="325" spans="1:9" s="278" customFormat="1">
      <c r="A325" s="277"/>
      <c r="B325" s="272"/>
      <c r="C325" s="273"/>
      <c r="D325" s="274"/>
      <c r="E325" s="275"/>
      <c r="F325" s="275" t="s">
        <v>837</v>
      </c>
      <c r="G325" s="277" t="s">
        <v>838</v>
      </c>
      <c r="H325" s="276"/>
    </row>
    <row r="326" spans="1:9" ht="42" customHeight="1">
      <c r="A326" s="154"/>
      <c r="B326" s="235" t="s">
        <v>978</v>
      </c>
      <c r="C326" s="235" t="s">
        <v>1279</v>
      </c>
      <c r="D326" s="261" t="s">
        <v>1693</v>
      </c>
      <c r="H326" s="198" t="s">
        <v>684</v>
      </c>
    </row>
    <row r="327" spans="1:9" s="269" customFormat="1">
      <c r="A327" s="268">
        <v>5</v>
      </c>
      <c r="B327" s="269" t="s">
        <v>1121</v>
      </c>
      <c r="D327" s="270"/>
      <c r="G327" s="296"/>
      <c r="I327" s="271"/>
    </row>
    <row r="328" spans="1:9" s="276" customFormat="1" ht="15.6">
      <c r="A328" s="272"/>
      <c r="B328" s="272" t="s">
        <v>1120</v>
      </c>
      <c r="C328" s="273" t="s">
        <v>1123</v>
      </c>
      <c r="D328" s="274" t="s">
        <v>1158</v>
      </c>
      <c r="E328" s="275" t="s">
        <v>605</v>
      </c>
      <c r="F328" s="602" t="s">
        <v>1159</v>
      </c>
      <c r="G328" s="603"/>
      <c r="H328" s="180" t="s">
        <v>680</v>
      </c>
      <c r="I328" s="290"/>
    </row>
    <row r="329" spans="1:9" s="278" customFormat="1">
      <c r="A329" s="277"/>
      <c r="B329" s="272"/>
      <c r="C329" s="273"/>
      <c r="D329" s="274"/>
      <c r="E329" s="275"/>
      <c r="F329" s="275" t="s">
        <v>837</v>
      </c>
      <c r="G329" s="277" t="s">
        <v>838</v>
      </c>
      <c r="H329" s="276"/>
    </row>
    <row r="330" spans="1:9" ht="42" customHeight="1">
      <c r="A330" s="154"/>
      <c r="B330" s="235" t="s">
        <v>1122</v>
      </c>
      <c r="C330" s="235" t="s">
        <v>1279</v>
      </c>
      <c r="D330" s="261" t="s">
        <v>1694</v>
      </c>
      <c r="H330" s="198" t="s">
        <v>684</v>
      </c>
    </row>
    <row r="331" spans="1:9" ht="22.5" customHeight="1">
      <c r="B331" s="368"/>
      <c r="C331" s="368"/>
      <c r="D331" s="368"/>
      <c r="H331" s="198"/>
    </row>
    <row r="332" spans="1:9" s="314" customFormat="1">
      <c r="A332" s="313"/>
      <c r="E332" s="157"/>
      <c r="F332" s="157"/>
      <c r="H332" s="157"/>
    </row>
    <row r="333" spans="1:9" s="265" customFormat="1" ht="15.6">
      <c r="A333" s="264"/>
      <c r="B333" s="265" t="s">
        <v>26</v>
      </c>
      <c r="D333" s="266"/>
      <c r="G333" s="267"/>
    </row>
    <row r="334" spans="1:9" s="269" customFormat="1">
      <c r="A334" s="268">
        <v>1</v>
      </c>
      <c r="B334" s="269" t="s">
        <v>1090</v>
      </c>
      <c r="D334" s="270"/>
      <c r="G334" s="271"/>
    </row>
    <row r="335" spans="1:9" s="276" customFormat="1">
      <c r="A335" s="272"/>
      <c r="B335" s="272" t="s">
        <v>1120</v>
      </c>
      <c r="C335" s="273" t="s">
        <v>1123</v>
      </c>
      <c r="D335" s="274" t="s">
        <v>1158</v>
      </c>
      <c r="E335" s="275" t="s">
        <v>605</v>
      </c>
      <c r="F335" s="602" t="s">
        <v>1159</v>
      </c>
      <c r="G335" s="603"/>
    </row>
    <row r="336" spans="1:9" s="278" customFormat="1">
      <c r="A336" s="277"/>
      <c r="B336" s="272"/>
      <c r="C336" s="273"/>
      <c r="D336" s="274"/>
      <c r="E336" s="275"/>
      <c r="F336" s="275" t="s">
        <v>837</v>
      </c>
      <c r="G336" s="277" t="s">
        <v>838</v>
      </c>
    </row>
    <row r="337" spans="1:9" ht="105" customHeight="1">
      <c r="B337" s="235" t="s">
        <v>866</v>
      </c>
      <c r="C337" s="235" t="s">
        <v>1165</v>
      </c>
      <c r="D337" s="261" t="s">
        <v>1675</v>
      </c>
      <c r="G337" s="281"/>
      <c r="H337" s="263"/>
    </row>
    <row r="338" spans="1:9" s="269" customFormat="1">
      <c r="A338" s="268">
        <v>2</v>
      </c>
      <c r="B338" s="269" t="s">
        <v>1091</v>
      </c>
      <c r="D338" s="270"/>
      <c r="G338" s="271"/>
    </row>
    <row r="339" spans="1:9" s="276" customFormat="1">
      <c r="A339" s="272"/>
      <c r="B339" s="272" t="s">
        <v>1120</v>
      </c>
      <c r="C339" s="273" t="s">
        <v>1123</v>
      </c>
      <c r="D339" s="274" t="s">
        <v>1158</v>
      </c>
      <c r="E339" s="275" t="s">
        <v>605</v>
      </c>
      <c r="F339" s="602" t="s">
        <v>1159</v>
      </c>
      <c r="G339" s="603"/>
    </row>
    <row r="340" spans="1:9" s="278" customFormat="1">
      <c r="A340" s="277"/>
      <c r="B340" s="272"/>
      <c r="C340" s="273"/>
      <c r="D340" s="274"/>
      <c r="E340" s="275"/>
      <c r="F340" s="275" t="s">
        <v>837</v>
      </c>
      <c r="G340" s="277" t="s">
        <v>838</v>
      </c>
    </row>
    <row r="341" spans="1:9" ht="130.5" customHeight="1">
      <c r="B341" s="235" t="s">
        <v>925</v>
      </c>
      <c r="C341" s="235" t="s">
        <v>1165</v>
      </c>
      <c r="D341" s="261" t="s">
        <v>1695</v>
      </c>
      <c r="E341" s="111"/>
      <c r="G341" s="281"/>
      <c r="H341" s="263"/>
    </row>
    <row r="342" spans="1:9" s="332" customFormat="1">
      <c r="A342" s="331"/>
      <c r="E342" s="160"/>
      <c r="F342" s="160"/>
      <c r="H342" s="160"/>
    </row>
    <row r="343" spans="1:9" s="265" customFormat="1" ht="15.6">
      <c r="A343" s="264"/>
      <c r="B343" s="265" t="s">
        <v>614</v>
      </c>
      <c r="D343" s="266"/>
      <c r="G343" s="295"/>
      <c r="I343" s="267"/>
    </row>
    <row r="344" spans="1:9" s="269" customFormat="1">
      <c r="A344" s="268"/>
      <c r="B344" s="269" t="s">
        <v>1092</v>
      </c>
      <c r="D344" s="270"/>
      <c r="G344" s="296"/>
      <c r="I344" s="271"/>
    </row>
    <row r="345" spans="1:9" s="276" customFormat="1" ht="15.6">
      <c r="A345" s="272">
        <v>1</v>
      </c>
      <c r="B345" s="272" t="s">
        <v>1120</v>
      </c>
      <c r="C345" s="273" t="s">
        <v>1123</v>
      </c>
      <c r="D345" s="274" t="s">
        <v>1158</v>
      </c>
      <c r="E345" s="275" t="s">
        <v>605</v>
      </c>
      <c r="F345" s="602" t="s">
        <v>1159</v>
      </c>
      <c r="G345" s="603"/>
      <c r="H345" s="180" t="s">
        <v>680</v>
      </c>
      <c r="I345" s="290"/>
    </row>
    <row r="346" spans="1:9" s="278" customFormat="1">
      <c r="A346" s="277"/>
      <c r="B346" s="272"/>
      <c r="C346" s="273"/>
      <c r="D346" s="274"/>
      <c r="E346" s="275"/>
      <c r="F346" s="275" t="s">
        <v>837</v>
      </c>
      <c r="G346" s="277" t="s">
        <v>838</v>
      </c>
      <c r="H346" s="276"/>
    </row>
    <row r="347" spans="1:9" ht="94.2" customHeight="1">
      <c r="B347" s="235" t="s">
        <v>867</v>
      </c>
      <c r="C347" s="235" t="s">
        <v>1166</v>
      </c>
      <c r="D347" s="261" t="s">
        <v>1455</v>
      </c>
      <c r="G347" s="297"/>
      <c r="H347" s="188" t="s">
        <v>687</v>
      </c>
    </row>
    <row r="348" spans="1:9" s="265" customFormat="1" ht="15.6">
      <c r="A348" s="264"/>
      <c r="B348" s="265" t="s">
        <v>26</v>
      </c>
      <c r="D348" s="266"/>
      <c r="G348" s="267"/>
    </row>
    <row r="349" spans="1:9" s="269" customFormat="1">
      <c r="A349" s="268">
        <v>2</v>
      </c>
      <c r="B349" s="269" t="s">
        <v>1093</v>
      </c>
      <c r="D349" s="270"/>
      <c r="G349" s="271"/>
    </row>
    <row r="350" spans="1:9" s="276" customFormat="1">
      <c r="A350" s="272"/>
      <c r="B350" s="272" t="s">
        <v>1120</v>
      </c>
      <c r="C350" s="273" t="s">
        <v>1123</v>
      </c>
      <c r="D350" s="274" t="s">
        <v>1158</v>
      </c>
      <c r="E350" s="275" t="s">
        <v>605</v>
      </c>
      <c r="F350" s="602" t="s">
        <v>1159</v>
      </c>
      <c r="G350" s="603"/>
    </row>
    <row r="351" spans="1:9" s="278" customFormat="1">
      <c r="A351" s="277"/>
      <c r="B351" s="272"/>
      <c r="C351" s="273"/>
      <c r="D351" s="274"/>
      <c r="E351" s="275"/>
      <c r="F351" s="275" t="s">
        <v>837</v>
      </c>
      <c r="G351" s="277" t="s">
        <v>838</v>
      </c>
    </row>
    <row r="352" spans="1:9" ht="41.55" customHeight="1">
      <c r="B352" s="235" t="s">
        <v>868</v>
      </c>
      <c r="C352" s="235" t="s">
        <v>1166</v>
      </c>
      <c r="D352" s="261" t="s">
        <v>1696</v>
      </c>
      <c r="G352" s="281"/>
      <c r="H352" s="263"/>
    </row>
    <row r="353" spans="1:9" s="269" customFormat="1">
      <c r="A353" s="268">
        <v>3</v>
      </c>
      <c r="B353" s="269" t="s">
        <v>1094</v>
      </c>
      <c r="D353" s="270"/>
      <c r="G353" s="271"/>
    </row>
    <row r="354" spans="1:9" s="276" customFormat="1">
      <c r="A354" s="272"/>
      <c r="B354" s="272" t="s">
        <v>1120</v>
      </c>
      <c r="C354" s="273" t="s">
        <v>1123</v>
      </c>
      <c r="D354" s="274" t="s">
        <v>1158</v>
      </c>
      <c r="E354" s="275" t="s">
        <v>605</v>
      </c>
      <c r="F354" s="602" t="s">
        <v>1159</v>
      </c>
      <c r="G354" s="603"/>
    </row>
    <row r="355" spans="1:9" s="278" customFormat="1">
      <c r="A355" s="277"/>
      <c r="B355" s="272"/>
      <c r="C355" s="273"/>
      <c r="D355" s="274"/>
      <c r="E355" s="275"/>
      <c r="F355" s="275" t="s">
        <v>837</v>
      </c>
      <c r="G355" s="277" t="s">
        <v>838</v>
      </c>
    </row>
    <row r="356" spans="1:9" ht="50.55" customHeight="1">
      <c r="B356" s="235" t="s">
        <v>1004</v>
      </c>
      <c r="C356" s="235" t="s">
        <v>1166</v>
      </c>
      <c r="D356" s="261" t="s">
        <v>1697</v>
      </c>
      <c r="G356" s="281"/>
      <c r="H356" s="263"/>
    </row>
    <row r="357" spans="1:9" s="269" customFormat="1">
      <c r="A357" s="268">
        <v>4</v>
      </c>
      <c r="B357" s="269" t="s">
        <v>1095</v>
      </c>
      <c r="D357" s="270"/>
      <c r="G357" s="271"/>
    </row>
    <row r="358" spans="1:9" s="276" customFormat="1">
      <c r="A358" s="272"/>
      <c r="B358" s="272" t="s">
        <v>1120</v>
      </c>
      <c r="C358" s="273" t="s">
        <v>1123</v>
      </c>
      <c r="D358" s="274" t="s">
        <v>1158</v>
      </c>
      <c r="E358" s="275" t="s">
        <v>605</v>
      </c>
      <c r="F358" s="602" t="s">
        <v>1159</v>
      </c>
      <c r="G358" s="603"/>
    </row>
    <row r="359" spans="1:9" s="278" customFormat="1">
      <c r="A359" s="277"/>
      <c r="B359" s="272"/>
      <c r="C359" s="273"/>
      <c r="D359" s="274"/>
      <c r="E359" s="275"/>
      <c r="F359" s="275" t="s">
        <v>837</v>
      </c>
      <c r="G359" s="277" t="s">
        <v>838</v>
      </c>
    </row>
    <row r="360" spans="1:9" ht="50.55" customHeight="1">
      <c r="B360" s="235" t="s">
        <v>906</v>
      </c>
      <c r="C360" s="235" t="s">
        <v>1166</v>
      </c>
      <c r="D360" s="261" t="s">
        <v>1456</v>
      </c>
      <c r="G360" s="281"/>
      <c r="H360" s="263"/>
    </row>
    <row r="361" spans="1:9" s="265" customFormat="1" ht="15.6">
      <c r="A361" s="264"/>
      <c r="B361" s="265" t="s">
        <v>110</v>
      </c>
      <c r="D361" s="266"/>
      <c r="G361" s="267"/>
    </row>
    <row r="362" spans="1:9" s="269" customFormat="1">
      <c r="A362" s="268">
        <v>5</v>
      </c>
      <c r="B362" s="269" t="s">
        <v>1096</v>
      </c>
      <c r="D362" s="270"/>
      <c r="G362" s="296"/>
      <c r="I362" s="271"/>
    </row>
    <row r="363" spans="1:9" s="276" customFormat="1" ht="15.6">
      <c r="A363" s="272"/>
      <c r="B363" s="272" t="s">
        <v>1120</v>
      </c>
      <c r="C363" s="273" t="s">
        <v>1123</v>
      </c>
      <c r="D363" s="274" t="s">
        <v>1158</v>
      </c>
      <c r="E363" s="275" t="s">
        <v>605</v>
      </c>
      <c r="F363" s="602" t="s">
        <v>1159</v>
      </c>
      <c r="G363" s="603"/>
      <c r="H363" s="180" t="s">
        <v>680</v>
      </c>
      <c r="I363" s="290"/>
    </row>
    <row r="364" spans="1:9" s="278" customFormat="1">
      <c r="A364" s="277"/>
      <c r="B364" s="272"/>
      <c r="C364" s="273"/>
      <c r="D364" s="274"/>
      <c r="E364" s="275"/>
      <c r="F364" s="275" t="s">
        <v>837</v>
      </c>
      <c r="G364" s="277" t="s">
        <v>838</v>
      </c>
      <c r="H364" s="276"/>
    </row>
    <row r="365" spans="1:9" ht="61.95" customHeight="1">
      <c r="A365" s="154"/>
      <c r="B365" s="235" t="s">
        <v>1005</v>
      </c>
      <c r="C365" s="235" t="s">
        <v>1166</v>
      </c>
      <c r="D365" s="261" t="s">
        <v>1732</v>
      </c>
      <c r="H365" s="198"/>
    </row>
    <row r="366" spans="1:9" s="314" customFormat="1">
      <c r="A366" s="313"/>
      <c r="E366" s="157"/>
      <c r="F366" s="157"/>
      <c r="H366" s="157"/>
    </row>
    <row r="367" spans="1:9" s="265" customFormat="1" ht="15.6">
      <c r="A367" s="264"/>
      <c r="B367" s="265" t="s">
        <v>614</v>
      </c>
      <c r="D367" s="266"/>
      <c r="G367" s="295"/>
      <c r="I367" s="267"/>
    </row>
    <row r="368" spans="1:9" s="269" customFormat="1">
      <c r="A368" s="268">
        <v>6</v>
      </c>
      <c r="B368" s="269" t="s">
        <v>1097</v>
      </c>
      <c r="D368" s="270"/>
      <c r="G368" s="296"/>
      <c r="I368" s="271"/>
    </row>
    <row r="369" spans="1:9" s="276" customFormat="1" ht="15.6">
      <c r="A369" s="272"/>
      <c r="B369" s="272" t="s">
        <v>1120</v>
      </c>
      <c r="C369" s="273" t="s">
        <v>1123</v>
      </c>
      <c r="D369" s="274" t="s">
        <v>1158</v>
      </c>
      <c r="E369" s="275" t="s">
        <v>605</v>
      </c>
      <c r="F369" s="602" t="s">
        <v>1159</v>
      </c>
      <c r="G369" s="603"/>
      <c r="H369" s="180" t="s">
        <v>680</v>
      </c>
      <c r="I369" s="290"/>
    </row>
    <row r="370" spans="1:9" s="278" customFormat="1">
      <c r="A370" s="277"/>
      <c r="B370" s="272"/>
      <c r="C370" s="273"/>
      <c r="D370" s="274"/>
      <c r="E370" s="275"/>
      <c r="F370" s="275" t="s">
        <v>837</v>
      </c>
      <c r="G370" s="277" t="s">
        <v>838</v>
      </c>
      <c r="H370" s="276"/>
    </row>
    <row r="371" spans="1:9" ht="78.45" customHeight="1">
      <c r="B371" s="235" t="s">
        <v>869</v>
      </c>
      <c r="C371" s="235" t="s">
        <v>1167</v>
      </c>
      <c r="D371" s="261" t="s">
        <v>1676</v>
      </c>
      <c r="G371" s="297"/>
      <c r="H371" s="147" t="s">
        <v>686</v>
      </c>
    </row>
    <row r="372" spans="1:9" s="269" customFormat="1">
      <c r="A372" s="268">
        <v>7</v>
      </c>
      <c r="B372" s="269" t="s">
        <v>1098</v>
      </c>
      <c r="D372" s="270"/>
      <c r="G372" s="296"/>
      <c r="I372" s="271"/>
    </row>
    <row r="373" spans="1:9" s="276" customFormat="1" ht="15.6">
      <c r="A373" s="272"/>
      <c r="B373" s="272" t="s">
        <v>1120</v>
      </c>
      <c r="C373" s="273" t="s">
        <v>1123</v>
      </c>
      <c r="D373" s="274" t="s">
        <v>1158</v>
      </c>
      <c r="E373" s="275" t="s">
        <v>605</v>
      </c>
      <c r="F373" s="602" t="s">
        <v>1159</v>
      </c>
      <c r="G373" s="603"/>
      <c r="H373" s="180" t="s">
        <v>680</v>
      </c>
      <c r="I373" s="290"/>
    </row>
    <row r="374" spans="1:9" s="278" customFormat="1">
      <c r="A374" s="277"/>
      <c r="B374" s="272"/>
      <c r="C374" s="273"/>
      <c r="D374" s="274"/>
      <c r="E374" s="275"/>
      <c r="F374" s="275" t="s">
        <v>837</v>
      </c>
      <c r="G374" s="277" t="s">
        <v>838</v>
      </c>
      <c r="H374" s="276"/>
    </row>
    <row r="375" spans="1:9" ht="57.6">
      <c r="B375" s="235" t="s">
        <v>870</v>
      </c>
      <c r="C375" s="235" t="s">
        <v>1167</v>
      </c>
      <c r="D375" s="261" t="s">
        <v>1677</v>
      </c>
      <c r="G375" s="297"/>
      <c r="H375" s="235"/>
    </row>
    <row r="376" spans="1:9" s="269" customFormat="1">
      <c r="A376" s="268">
        <v>8</v>
      </c>
      <c r="B376" s="269" t="s">
        <v>1099</v>
      </c>
      <c r="D376" s="270"/>
      <c r="G376" s="296"/>
      <c r="I376" s="271"/>
    </row>
    <row r="377" spans="1:9" s="276" customFormat="1" ht="15.6">
      <c r="A377" s="272"/>
      <c r="B377" s="272" t="s">
        <v>1120</v>
      </c>
      <c r="C377" s="273" t="s">
        <v>1123</v>
      </c>
      <c r="D377" s="274" t="s">
        <v>1158</v>
      </c>
      <c r="E377" s="275" t="s">
        <v>605</v>
      </c>
      <c r="F377" s="602" t="s">
        <v>1159</v>
      </c>
      <c r="G377" s="603"/>
      <c r="H377" s="180" t="s">
        <v>680</v>
      </c>
      <c r="I377" s="290"/>
    </row>
    <row r="378" spans="1:9" s="278" customFormat="1">
      <c r="A378" s="277"/>
      <c r="B378" s="272"/>
      <c r="C378" s="273"/>
      <c r="D378" s="274"/>
      <c r="E378" s="275"/>
      <c r="F378" s="275" t="s">
        <v>837</v>
      </c>
      <c r="G378" s="277" t="s">
        <v>838</v>
      </c>
      <c r="H378" s="276"/>
    </row>
    <row r="379" spans="1:9" ht="59.55" customHeight="1">
      <c r="B379" s="235" t="s">
        <v>871</v>
      </c>
      <c r="C379" s="235" t="s">
        <v>1167</v>
      </c>
      <c r="D379" s="261" t="s">
        <v>1698</v>
      </c>
      <c r="G379" s="297"/>
      <c r="H379" s="147" t="s">
        <v>725</v>
      </c>
    </row>
    <row r="380" spans="1:9" s="265" customFormat="1" ht="15.6">
      <c r="A380" s="264"/>
      <c r="B380" s="265" t="s">
        <v>26</v>
      </c>
      <c r="D380" s="266"/>
      <c r="G380" s="267"/>
    </row>
    <row r="381" spans="1:9" s="269" customFormat="1">
      <c r="A381" s="268">
        <v>9</v>
      </c>
      <c r="B381" s="269" t="s">
        <v>1093</v>
      </c>
      <c r="D381" s="270"/>
      <c r="G381" s="271"/>
    </row>
    <row r="382" spans="1:9" s="276" customFormat="1">
      <c r="A382" s="272"/>
      <c r="B382" s="272" t="s">
        <v>1120</v>
      </c>
      <c r="C382" s="273" t="s">
        <v>1123</v>
      </c>
      <c r="D382" s="274" t="s">
        <v>1158</v>
      </c>
      <c r="E382" s="275" t="s">
        <v>605</v>
      </c>
      <c r="F382" s="602" t="s">
        <v>1159</v>
      </c>
      <c r="G382" s="603"/>
    </row>
    <row r="383" spans="1:9" s="278" customFormat="1">
      <c r="A383" s="277"/>
      <c r="B383" s="272"/>
      <c r="C383" s="273"/>
      <c r="D383" s="274"/>
      <c r="E383" s="275"/>
      <c r="F383" s="275" t="s">
        <v>837</v>
      </c>
      <c r="G383" s="277" t="s">
        <v>838</v>
      </c>
    </row>
    <row r="384" spans="1:9" ht="115.95" customHeight="1">
      <c r="B384" s="235" t="s">
        <v>872</v>
      </c>
      <c r="C384" s="235" t="s">
        <v>1167</v>
      </c>
      <c r="D384" s="235" t="s">
        <v>1699</v>
      </c>
      <c r="E384" s="261"/>
      <c r="G384" s="281"/>
      <c r="H384" s="263"/>
    </row>
    <row r="385" spans="1:8" s="337" customFormat="1" ht="1.5" customHeight="1">
      <c r="A385" s="336"/>
      <c r="E385" s="153"/>
      <c r="F385" s="153"/>
      <c r="H385" s="153"/>
    </row>
    <row r="386" spans="1:8" s="265" customFormat="1" ht="15.6" hidden="1">
      <c r="A386" s="264"/>
      <c r="B386" s="265" t="s">
        <v>26</v>
      </c>
      <c r="D386" s="266"/>
      <c r="G386" s="267"/>
    </row>
    <row r="387" spans="1:8" s="269" customFormat="1" ht="1.5" customHeight="1">
      <c r="A387" s="268"/>
      <c r="B387" s="269" t="s">
        <v>1100</v>
      </c>
      <c r="D387" s="270"/>
      <c r="G387" s="271"/>
    </row>
    <row r="388" spans="1:8" s="276" customFormat="1" hidden="1">
      <c r="A388" s="272"/>
      <c r="B388" s="272" t="s">
        <v>1120</v>
      </c>
      <c r="C388" s="273" t="s">
        <v>1123</v>
      </c>
      <c r="D388" s="274" t="s">
        <v>1158</v>
      </c>
      <c r="E388" s="275" t="s">
        <v>605</v>
      </c>
      <c r="F388" s="602" t="s">
        <v>1159</v>
      </c>
      <c r="G388" s="603"/>
    </row>
    <row r="389" spans="1:8" s="278" customFormat="1" hidden="1">
      <c r="A389" s="277"/>
      <c r="B389" s="272"/>
      <c r="C389" s="273"/>
      <c r="D389" s="274"/>
      <c r="E389" s="275"/>
      <c r="F389" s="275" t="s">
        <v>837</v>
      </c>
      <c r="G389" s="277" t="s">
        <v>838</v>
      </c>
    </row>
    <row r="390" spans="1:8" ht="41.55" hidden="1" customHeight="1">
      <c r="B390" s="235" t="s">
        <v>873</v>
      </c>
      <c r="C390" s="235" t="s">
        <v>1168</v>
      </c>
      <c r="D390" s="261" t="s">
        <v>1454</v>
      </c>
      <c r="G390" s="281"/>
      <c r="H390" s="263"/>
    </row>
    <row r="391" spans="1:8" s="269" customFormat="1" hidden="1">
      <c r="A391" s="268"/>
      <c r="B391" s="269" t="s">
        <v>1101</v>
      </c>
      <c r="D391" s="270"/>
      <c r="G391" s="271"/>
    </row>
    <row r="392" spans="1:8" s="276" customFormat="1" hidden="1">
      <c r="A392" s="272"/>
      <c r="B392" s="272" t="s">
        <v>1120</v>
      </c>
      <c r="C392" s="273" t="s">
        <v>1123</v>
      </c>
      <c r="D392" s="274" t="s">
        <v>1158</v>
      </c>
      <c r="E392" s="275" t="s">
        <v>605</v>
      </c>
      <c r="F392" s="602" t="s">
        <v>1159</v>
      </c>
      <c r="G392" s="603"/>
    </row>
    <row r="393" spans="1:8" s="278" customFormat="1" hidden="1">
      <c r="A393" s="277"/>
      <c r="B393" s="272"/>
      <c r="C393" s="273"/>
      <c r="D393" s="274"/>
      <c r="E393" s="275"/>
      <c r="F393" s="275" t="s">
        <v>837</v>
      </c>
      <c r="G393" s="277" t="s">
        <v>838</v>
      </c>
    </row>
    <row r="394" spans="1:8" ht="41.55" hidden="1" customHeight="1">
      <c r="B394" s="235" t="s">
        <v>873</v>
      </c>
      <c r="C394" s="235" t="s">
        <v>1168</v>
      </c>
      <c r="D394" s="261" t="s">
        <v>1454</v>
      </c>
      <c r="G394" s="281"/>
      <c r="H394" s="263"/>
    </row>
    <row r="395" spans="1:8" s="269" customFormat="1" hidden="1">
      <c r="A395" s="268"/>
      <c r="B395" s="269" t="s">
        <v>1102</v>
      </c>
      <c r="D395" s="270"/>
      <c r="G395" s="271"/>
    </row>
    <row r="396" spans="1:8" s="276" customFormat="1" hidden="1">
      <c r="A396" s="272"/>
      <c r="B396" s="272" t="s">
        <v>1120</v>
      </c>
      <c r="C396" s="273" t="s">
        <v>1123</v>
      </c>
      <c r="D396" s="274" t="s">
        <v>1158</v>
      </c>
      <c r="E396" s="275" t="s">
        <v>605</v>
      </c>
      <c r="F396" s="602" t="s">
        <v>1159</v>
      </c>
      <c r="G396" s="603"/>
    </row>
    <row r="397" spans="1:8" s="278" customFormat="1" hidden="1">
      <c r="A397" s="277"/>
      <c r="B397" s="272"/>
      <c r="C397" s="273"/>
      <c r="D397" s="274"/>
      <c r="E397" s="275"/>
      <c r="F397" s="275" t="s">
        <v>837</v>
      </c>
      <c r="G397" s="277" t="s">
        <v>838</v>
      </c>
    </row>
    <row r="398" spans="1:8" ht="41.55" hidden="1" customHeight="1">
      <c r="B398" s="235" t="s">
        <v>874</v>
      </c>
      <c r="C398" s="235" t="s">
        <v>1168</v>
      </c>
      <c r="D398" s="261" t="s">
        <v>1454</v>
      </c>
      <c r="G398" s="281"/>
      <c r="H398" s="263"/>
    </row>
    <row r="399" spans="1:8" s="332" customFormat="1">
      <c r="A399" s="331"/>
      <c r="E399" s="160"/>
      <c r="F399" s="160"/>
      <c r="H399" s="160"/>
    </row>
    <row r="400" spans="1:8" s="265" customFormat="1" ht="15.6">
      <c r="A400" s="264"/>
      <c r="B400" s="265" t="s">
        <v>26</v>
      </c>
      <c r="D400" s="266"/>
      <c r="G400" s="267"/>
    </row>
    <row r="401" spans="1:9" s="269" customFormat="1">
      <c r="A401" s="268">
        <v>1</v>
      </c>
      <c r="B401" s="269" t="s">
        <v>1103</v>
      </c>
      <c r="D401" s="270"/>
      <c r="G401" s="271"/>
    </row>
    <row r="402" spans="1:9" s="276" customFormat="1">
      <c r="A402" s="272"/>
      <c r="B402" s="272" t="s">
        <v>1120</v>
      </c>
      <c r="C402" s="273" t="s">
        <v>1123</v>
      </c>
      <c r="D402" s="274" t="s">
        <v>1158</v>
      </c>
      <c r="E402" s="275" t="s">
        <v>605</v>
      </c>
      <c r="F402" s="602" t="s">
        <v>1159</v>
      </c>
      <c r="G402" s="603"/>
    </row>
    <row r="403" spans="1:9" s="278" customFormat="1">
      <c r="A403" s="277"/>
      <c r="B403" s="272"/>
      <c r="C403" s="273"/>
      <c r="D403" s="274"/>
      <c r="E403" s="275"/>
      <c r="F403" s="275" t="s">
        <v>837</v>
      </c>
      <c r="G403" s="277" t="s">
        <v>838</v>
      </c>
    </row>
    <row r="404" spans="1:9" ht="57.6">
      <c r="B404" s="235" t="s">
        <v>875</v>
      </c>
      <c r="C404" s="235" t="s">
        <v>1733</v>
      </c>
      <c r="D404" s="261" t="s">
        <v>1457</v>
      </c>
      <c r="G404" s="281"/>
      <c r="H404" s="263"/>
    </row>
    <row r="405" spans="1:9" s="269" customFormat="1">
      <c r="A405" s="268">
        <v>2</v>
      </c>
      <c r="B405" s="269" t="s">
        <v>1104</v>
      </c>
      <c r="D405" s="270"/>
      <c r="G405" s="271"/>
    </row>
    <row r="406" spans="1:9" s="276" customFormat="1">
      <c r="A406" s="272"/>
      <c r="B406" s="272" t="s">
        <v>1120</v>
      </c>
      <c r="C406" s="273" t="s">
        <v>1123</v>
      </c>
      <c r="D406" s="274" t="s">
        <v>1158</v>
      </c>
      <c r="E406" s="275" t="s">
        <v>605</v>
      </c>
      <c r="F406" s="602" t="s">
        <v>1159</v>
      </c>
      <c r="G406" s="603"/>
    </row>
    <row r="407" spans="1:9" s="278" customFormat="1">
      <c r="A407" s="277"/>
      <c r="B407" s="272"/>
      <c r="C407" s="273"/>
      <c r="D407" s="274"/>
      <c r="E407" s="275"/>
      <c r="F407" s="275" t="s">
        <v>837</v>
      </c>
      <c r="G407" s="277" t="s">
        <v>838</v>
      </c>
    </row>
    <row r="408" spans="1:9" ht="99" customHeight="1">
      <c r="B408" s="235" t="s">
        <v>876</v>
      </c>
      <c r="C408" s="235" t="s">
        <v>1733</v>
      </c>
      <c r="D408" s="261" t="s">
        <v>1734</v>
      </c>
      <c r="G408" s="281"/>
      <c r="H408" s="263"/>
    </row>
    <row r="409" spans="1:9" s="314" customFormat="1">
      <c r="A409" s="313"/>
      <c r="E409" s="157"/>
      <c r="F409" s="157"/>
      <c r="H409" s="157"/>
    </row>
    <row r="410" spans="1:9" s="265" customFormat="1" ht="15.6">
      <c r="A410" s="264"/>
      <c r="B410" s="265" t="s">
        <v>614</v>
      </c>
      <c r="D410" s="266"/>
      <c r="G410" s="295"/>
      <c r="I410" s="267"/>
    </row>
    <row r="411" spans="1:9" s="269" customFormat="1" ht="15.45" customHeight="1">
      <c r="A411" s="268">
        <v>1</v>
      </c>
      <c r="B411" s="269" t="s">
        <v>1477</v>
      </c>
      <c r="D411" s="270"/>
      <c r="G411" s="296"/>
      <c r="I411" s="271"/>
    </row>
    <row r="412" spans="1:9" s="276" customFormat="1" ht="15.6">
      <c r="A412" s="272"/>
      <c r="B412" s="272" t="s">
        <v>1120</v>
      </c>
      <c r="C412" s="273" t="s">
        <v>1123</v>
      </c>
      <c r="D412" s="274" t="s">
        <v>1158</v>
      </c>
      <c r="E412" s="275" t="s">
        <v>605</v>
      </c>
      <c r="F412" s="602" t="s">
        <v>1159</v>
      </c>
      <c r="G412" s="603"/>
      <c r="H412" s="180" t="s">
        <v>680</v>
      </c>
      <c r="I412" s="290"/>
    </row>
    <row r="413" spans="1:9" s="278" customFormat="1">
      <c r="A413" s="277"/>
      <c r="B413" s="272"/>
      <c r="C413" s="273"/>
      <c r="D413" s="274"/>
      <c r="E413" s="275"/>
      <c r="F413" s="275" t="s">
        <v>837</v>
      </c>
      <c r="G413" s="277" t="s">
        <v>838</v>
      </c>
      <c r="H413" s="276"/>
    </row>
    <row r="414" spans="1:9" ht="72">
      <c r="B414" s="235" t="s">
        <v>1478</v>
      </c>
      <c r="C414" s="235" t="s">
        <v>1169</v>
      </c>
      <c r="D414" s="261" t="s">
        <v>1700</v>
      </c>
      <c r="H414" s="191"/>
    </row>
    <row r="415" spans="1:9" s="269" customFormat="1" ht="15.45" customHeight="1">
      <c r="A415" s="268">
        <v>2</v>
      </c>
      <c r="B415" s="269" t="s">
        <v>1479</v>
      </c>
      <c r="D415" s="270"/>
      <c r="G415" s="296"/>
      <c r="I415" s="271"/>
    </row>
    <row r="416" spans="1:9" s="276" customFormat="1" ht="15.6">
      <c r="A416" s="272"/>
      <c r="B416" s="272" t="s">
        <v>1120</v>
      </c>
      <c r="C416" s="273" t="s">
        <v>1123</v>
      </c>
      <c r="D416" s="274" t="s">
        <v>1158</v>
      </c>
      <c r="E416" s="275" t="s">
        <v>605</v>
      </c>
      <c r="F416" s="602" t="s">
        <v>1159</v>
      </c>
      <c r="G416" s="603"/>
      <c r="H416" s="180" t="s">
        <v>680</v>
      </c>
      <c r="I416" s="290"/>
    </row>
    <row r="417" spans="1:9" s="278" customFormat="1">
      <c r="A417" s="277"/>
      <c r="B417" s="272"/>
      <c r="C417" s="273"/>
      <c r="D417" s="274"/>
      <c r="E417" s="275"/>
      <c r="F417" s="275" t="s">
        <v>837</v>
      </c>
      <c r="G417" s="277" t="s">
        <v>838</v>
      </c>
      <c r="H417" s="276"/>
    </row>
    <row r="418" spans="1:9" ht="72">
      <c r="B418" s="235" t="s">
        <v>1501</v>
      </c>
      <c r="C418" s="235" t="s">
        <v>1169</v>
      </c>
      <c r="D418" s="261" t="s">
        <v>1701</v>
      </c>
      <c r="H418" s="191"/>
    </row>
    <row r="419" spans="1:9" s="269" customFormat="1" ht="15.45" customHeight="1">
      <c r="A419" s="268">
        <v>3</v>
      </c>
      <c r="B419" s="269" t="s">
        <v>1476</v>
      </c>
      <c r="D419" s="270"/>
      <c r="G419" s="296"/>
      <c r="I419" s="271"/>
    </row>
    <row r="420" spans="1:9" s="276" customFormat="1" ht="15.6">
      <c r="A420" s="272"/>
      <c r="B420" s="272" t="s">
        <v>1120</v>
      </c>
      <c r="C420" s="273" t="s">
        <v>1123</v>
      </c>
      <c r="D420" s="274" t="s">
        <v>1158</v>
      </c>
      <c r="E420" s="275" t="s">
        <v>605</v>
      </c>
      <c r="F420" s="602" t="s">
        <v>1159</v>
      </c>
      <c r="G420" s="603"/>
      <c r="H420" s="180" t="s">
        <v>680</v>
      </c>
      <c r="I420" s="290"/>
    </row>
    <row r="421" spans="1:9" s="278" customFormat="1">
      <c r="A421" s="277"/>
      <c r="B421" s="272"/>
      <c r="C421" s="273"/>
      <c r="D421" s="274"/>
      <c r="E421" s="275"/>
      <c r="F421" s="275" t="s">
        <v>837</v>
      </c>
      <c r="G421" s="277" t="s">
        <v>838</v>
      </c>
      <c r="H421" s="276"/>
    </row>
    <row r="422" spans="1:9" ht="100.8">
      <c r="B422" s="235" t="s">
        <v>1502</v>
      </c>
      <c r="C422" s="235" t="s">
        <v>1169</v>
      </c>
      <c r="D422" s="261" t="s">
        <v>1588</v>
      </c>
      <c r="H422" s="191"/>
    </row>
    <row r="423" spans="1:9">
      <c r="B423" s="235"/>
      <c r="C423" s="235"/>
      <c r="D423" s="261"/>
      <c r="H423" s="191"/>
    </row>
    <row r="424" spans="1:9">
      <c r="B424" s="235"/>
      <c r="C424" s="235"/>
      <c r="D424" s="261"/>
      <c r="H424" s="191"/>
    </row>
    <row r="425" spans="1:9" s="265" customFormat="1" ht="15.6">
      <c r="A425" s="264"/>
      <c r="B425" s="265" t="s">
        <v>618</v>
      </c>
      <c r="D425" s="266"/>
      <c r="G425" s="267"/>
    </row>
    <row r="426" spans="1:9" s="269" customFormat="1" ht="15.45" customHeight="1">
      <c r="A426" s="268">
        <v>6</v>
      </c>
      <c r="B426" s="269" t="s">
        <v>1678</v>
      </c>
      <c r="D426" s="270"/>
      <c r="G426" s="296"/>
      <c r="I426" s="271"/>
    </row>
    <row r="427" spans="1:9" s="276" customFormat="1" ht="15.6">
      <c r="A427" s="272"/>
      <c r="B427" s="272" t="s">
        <v>1120</v>
      </c>
      <c r="C427" s="273" t="s">
        <v>1123</v>
      </c>
      <c r="D427" s="274" t="s">
        <v>1158</v>
      </c>
      <c r="E427" s="275" t="s">
        <v>605</v>
      </c>
      <c r="F427" s="602" t="s">
        <v>1159</v>
      </c>
      <c r="G427" s="603"/>
      <c r="H427" s="180" t="s">
        <v>680</v>
      </c>
      <c r="I427" s="290"/>
    </row>
    <row r="428" spans="1:9" s="278" customFormat="1">
      <c r="A428" s="277"/>
      <c r="B428" s="272"/>
      <c r="C428" s="273"/>
      <c r="D428" s="274"/>
      <c r="E428" s="275"/>
      <c r="F428" s="275" t="s">
        <v>837</v>
      </c>
      <c r="G428" s="277" t="s">
        <v>838</v>
      </c>
      <c r="H428" s="276"/>
    </row>
    <row r="429" spans="1:9" ht="69" customHeight="1">
      <c r="B429" s="235" t="s">
        <v>1174</v>
      </c>
      <c r="C429" s="235" t="s">
        <v>1169</v>
      </c>
      <c r="D429" s="261" t="s">
        <v>1634</v>
      </c>
      <c r="H429" s="191"/>
    </row>
    <row r="430" spans="1:9" s="265" customFormat="1" ht="15.6">
      <c r="A430" s="264"/>
      <c r="B430" s="265" t="s">
        <v>26</v>
      </c>
      <c r="D430" s="266"/>
      <c r="G430" s="267"/>
    </row>
    <row r="431" spans="1:9" s="269" customFormat="1">
      <c r="A431" s="268">
        <v>7</v>
      </c>
      <c r="B431" s="269" t="s">
        <v>1093</v>
      </c>
      <c r="D431" s="270"/>
      <c r="G431" s="271"/>
    </row>
    <row r="432" spans="1:9" s="276" customFormat="1">
      <c r="A432" s="272"/>
      <c r="B432" s="272" t="s">
        <v>1120</v>
      </c>
      <c r="C432" s="273" t="s">
        <v>1123</v>
      </c>
      <c r="D432" s="274" t="s">
        <v>1158</v>
      </c>
      <c r="E432" s="275" t="s">
        <v>605</v>
      </c>
      <c r="F432" s="602" t="s">
        <v>1159</v>
      </c>
      <c r="G432" s="603"/>
    </row>
    <row r="433" spans="1:9" s="278" customFormat="1">
      <c r="A433" s="277"/>
      <c r="B433" s="272"/>
      <c r="C433" s="273"/>
      <c r="D433" s="274"/>
      <c r="E433" s="275"/>
      <c r="F433" s="275" t="s">
        <v>837</v>
      </c>
      <c r="G433" s="277" t="s">
        <v>838</v>
      </c>
    </row>
    <row r="434" spans="1:9" ht="86.4">
      <c r="B434" s="235" t="s">
        <v>1480</v>
      </c>
      <c r="C434" s="235" t="s">
        <v>1169</v>
      </c>
      <c r="D434" s="261" t="s">
        <v>1589</v>
      </c>
      <c r="G434" s="281"/>
      <c r="H434" s="263"/>
    </row>
    <row r="435" spans="1:9" s="269" customFormat="1">
      <c r="A435" s="268">
        <v>8</v>
      </c>
      <c r="B435" s="269" t="s">
        <v>1481</v>
      </c>
      <c r="D435" s="270"/>
      <c r="G435" s="271"/>
    </row>
    <row r="436" spans="1:9" s="276" customFormat="1">
      <c r="A436" s="272"/>
      <c r="B436" s="272" t="s">
        <v>1120</v>
      </c>
      <c r="C436" s="273" t="s">
        <v>1123</v>
      </c>
      <c r="D436" s="274" t="s">
        <v>1158</v>
      </c>
      <c r="E436" s="275" t="s">
        <v>605</v>
      </c>
      <c r="F436" s="602" t="s">
        <v>1159</v>
      </c>
      <c r="G436" s="603"/>
    </row>
    <row r="437" spans="1:9" s="278" customFormat="1">
      <c r="A437" s="277"/>
      <c r="B437" s="272"/>
      <c r="C437" s="273"/>
      <c r="D437" s="274"/>
      <c r="E437" s="275"/>
      <c r="F437" s="275" t="s">
        <v>837</v>
      </c>
      <c r="G437" s="277" t="s">
        <v>838</v>
      </c>
    </row>
    <row r="438" spans="1:9" ht="86.4">
      <c r="B438" s="235" t="s">
        <v>1482</v>
      </c>
      <c r="C438" s="235" t="s">
        <v>1169</v>
      </c>
      <c r="D438" s="261" t="s">
        <v>1590</v>
      </c>
      <c r="G438" s="281"/>
      <c r="H438" s="263"/>
    </row>
    <row r="439" spans="1:9">
      <c r="B439" s="368"/>
      <c r="C439" s="368"/>
      <c r="D439" s="368"/>
      <c r="H439" s="263"/>
    </row>
    <row r="440" spans="1:9">
      <c r="B440" s="368"/>
      <c r="C440" s="368"/>
      <c r="D440" s="368"/>
      <c r="H440" s="263"/>
    </row>
    <row r="441" spans="1:9" s="339" customFormat="1">
      <c r="A441" s="338"/>
      <c r="E441" s="174"/>
      <c r="F441" s="174"/>
      <c r="H441" s="174"/>
    </row>
    <row r="442" spans="1:9" s="265" customFormat="1" ht="15.6">
      <c r="A442" s="264"/>
      <c r="B442" s="265" t="s">
        <v>622</v>
      </c>
      <c r="D442" s="266"/>
      <c r="G442" s="295"/>
      <c r="I442" s="267"/>
    </row>
    <row r="443" spans="1:9" s="269" customFormat="1">
      <c r="A443" s="268">
        <v>1</v>
      </c>
      <c r="B443" s="269" t="s">
        <v>1105</v>
      </c>
      <c r="D443" s="270"/>
      <c r="G443" s="271"/>
    </row>
    <row r="444" spans="1:9" s="276" customFormat="1">
      <c r="A444" s="272"/>
      <c r="B444" s="272" t="s">
        <v>1120</v>
      </c>
      <c r="C444" s="273" t="s">
        <v>1123</v>
      </c>
      <c r="D444" s="274" t="s">
        <v>1158</v>
      </c>
      <c r="E444" s="275" t="s">
        <v>605</v>
      </c>
      <c r="F444" s="602" t="s">
        <v>1159</v>
      </c>
      <c r="G444" s="603"/>
    </row>
    <row r="445" spans="1:9" s="278" customFormat="1">
      <c r="A445" s="277"/>
      <c r="B445" s="272"/>
      <c r="C445" s="273"/>
      <c r="D445" s="274"/>
      <c r="E445" s="275"/>
      <c r="F445" s="275" t="s">
        <v>837</v>
      </c>
      <c r="G445" s="277" t="s">
        <v>838</v>
      </c>
    </row>
    <row r="446" spans="1:9" ht="94.95" customHeight="1">
      <c r="B446" s="235" t="s">
        <v>1221</v>
      </c>
      <c r="C446" s="235" t="s">
        <v>1735</v>
      </c>
      <c r="D446" s="261" t="s">
        <v>1702</v>
      </c>
      <c r="G446" s="281"/>
      <c r="H446" s="263"/>
    </row>
    <row r="447" spans="1:9" s="265" customFormat="1" ht="15.6">
      <c r="A447" s="264"/>
      <c r="B447" s="265" t="s">
        <v>110</v>
      </c>
      <c r="D447" s="266"/>
      <c r="G447" s="267"/>
    </row>
    <row r="448" spans="1:9" s="269" customFormat="1">
      <c r="A448" s="268">
        <v>2</v>
      </c>
      <c r="B448" s="269" t="s">
        <v>1222</v>
      </c>
      <c r="D448" s="270"/>
      <c r="G448" s="296"/>
      <c r="I448" s="271"/>
    </row>
    <row r="449" spans="1:9" s="276" customFormat="1" ht="15.6">
      <c r="A449" s="272"/>
      <c r="B449" s="272" t="s">
        <v>1120</v>
      </c>
      <c r="C449" s="273" t="s">
        <v>1123</v>
      </c>
      <c r="D449" s="274" t="s">
        <v>1158</v>
      </c>
      <c r="E449" s="275" t="s">
        <v>605</v>
      </c>
      <c r="F449" s="602" t="s">
        <v>1159</v>
      </c>
      <c r="G449" s="603"/>
      <c r="H449" s="180" t="s">
        <v>680</v>
      </c>
      <c r="I449" s="290"/>
    </row>
    <row r="450" spans="1:9" s="278" customFormat="1">
      <c r="A450" s="277"/>
      <c r="B450" s="272"/>
      <c r="C450" s="273"/>
      <c r="D450" s="274"/>
      <c r="E450" s="275"/>
      <c r="F450" s="275" t="s">
        <v>837</v>
      </c>
      <c r="G450" s="277" t="s">
        <v>838</v>
      </c>
      <c r="H450" s="276"/>
    </row>
    <row r="451" spans="1:9" ht="94.95" customHeight="1">
      <c r="B451" s="235" t="s">
        <v>1223</v>
      </c>
      <c r="C451" s="235" t="s">
        <v>1283</v>
      </c>
      <c r="D451" s="261" t="s">
        <v>1679</v>
      </c>
      <c r="G451" s="281"/>
      <c r="H451" s="263"/>
    </row>
    <row r="452" spans="1:9" s="332" customFormat="1">
      <c r="A452" s="331"/>
      <c r="E452" s="160"/>
      <c r="F452" s="160"/>
      <c r="H452" s="160"/>
    </row>
    <row r="453" spans="1:9" s="265" customFormat="1" ht="15.6">
      <c r="A453" s="264"/>
      <c r="B453" s="265" t="s">
        <v>110</v>
      </c>
      <c r="D453" s="266"/>
      <c r="G453" s="267"/>
    </row>
    <row r="454" spans="1:9" s="269" customFormat="1">
      <c r="A454" s="268">
        <v>3</v>
      </c>
      <c r="B454" s="269" t="s">
        <v>1089</v>
      </c>
      <c r="D454" s="270"/>
      <c r="G454" s="296"/>
      <c r="I454" s="271"/>
    </row>
    <row r="455" spans="1:9" s="276" customFormat="1" ht="15.6">
      <c r="A455" s="272"/>
      <c r="B455" s="272" t="s">
        <v>1120</v>
      </c>
      <c r="C455" s="273" t="s">
        <v>1123</v>
      </c>
      <c r="D455" s="274" t="s">
        <v>1158</v>
      </c>
      <c r="E455" s="275" t="s">
        <v>605</v>
      </c>
      <c r="F455" s="602" t="s">
        <v>1159</v>
      </c>
      <c r="G455" s="603"/>
      <c r="H455" s="180" t="s">
        <v>680</v>
      </c>
      <c r="I455" s="290"/>
    </row>
    <row r="456" spans="1:9" s="278" customFormat="1">
      <c r="A456" s="277"/>
      <c r="B456" s="272"/>
      <c r="C456" s="273"/>
      <c r="D456" s="274"/>
      <c r="E456" s="275"/>
      <c r="F456" s="275" t="s">
        <v>837</v>
      </c>
      <c r="G456" s="277" t="s">
        <v>838</v>
      </c>
      <c r="H456" s="276"/>
    </row>
    <row r="457" spans="1:9" ht="90" customHeight="1">
      <c r="A457" s="154"/>
      <c r="B457" s="235" t="s">
        <v>877</v>
      </c>
      <c r="C457" s="235" t="s">
        <v>1170</v>
      </c>
      <c r="D457" s="261" t="s">
        <v>1703</v>
      </c>
      <c r="H457" s="198"/>
    </row>
    <row r="458" spans="1:9" s="269" customFormat="1">
      <c r="A458" s="268">
        <v>4</v>
      </c>
      <c r="B458" s="269" t="s">
        <v>1106</v>
      </c>
      <c r="D458" s="270"/>
      <c r="G458" s="296"/>
      <c r="I458" s="271"/>
    </row>
    <row r="459" spans="1:9" s="276" customFormat="1" ht="15.6">
      <c r="A459" s="272"/>
      <c r="B459" s="272" t="s">
        <v>1120</v>
      </c>
      <c r="C459" s="273" t="s">
        <v>1123</v>
      </c>
      <c r="D459" s="274" t="s">
        <v>1158</v>
      </c>
      <c r="E459" s="275" t="s">
        <v>605</v>
      </c>
      <c r="F459" s="602" t="s">
        <v>1159</v>
      </c>
      <c r="G459" s="603"/>
      <c r="H459" s="180" t="s">
        <v>680</v>
      </c>
      <c r="I459" s="290"/>
    </row>
    <row r="460" spans="1:9" s="278" customFormat="1">
      <c r="A460" s="277"/>
      <c r="B460" s="272"/>
      <c r="C460" s="273"/>
      <c r="D460" s="274"/>
      <c r="E460" s="275"/>
      <c r="F460" s="275" t="s">
        <v>837</v>
      </c>
      <c r="G460" s="277" t="s">
        <v>838</v>
      </c>
      <c r="H460" s="276"/>
    </row>
    <row r="461" spans="1:9" ht="43.2">
      <c r="A461" s="154"/>
      <c r="B461" s="235" t="s">
        <v>878</v>
      </c>
      <c r="C461" s="235" t="s">
        <v>1170</v>
      </c>
      <c r="D461" s="261" t="s">
        <v>1704</v>
      </c>
      <c r="H461" s="198"/>
    </row>
    <row r="462" spans="1:9" s="337" customFormat="1">
      <c r="A462" s="336"/>
      <c r="E462" s="153"/>
      <c r="F462" s="153"/>
      <c r="H462" s="153"/>
    </row>
    <row r="463" spans="1:9" s="265" customFormat="1" ht="15.6">
      <c r="A463" s="264"/>
      <c r="B463" s="265" t="s">
        <v>614</v>
      </c>
      <c r="D463" s="266"/>
      <c r="G463" s="267"/>
    </row>
    <row r="464" spans="1:9" s="269" customFormat="1">
      <c r="A464" s="268">
        <v>5</v>
      </c>
      <c r="B464" s="269" t="s">
        <v>1180</v>
      </c>
      <c r="D464" s="270"/>
      <c r="G464" s="296"/>
      <c r="I464" s="271"/>
    </row>
    <row r="465" spans="1:9" s="276" customFormat="1" ht="15.6">
      <c r="A465" s="272"/>
      <c r="B465" s="272" t="s">
        <v>1120</v>
      </c>
      <c r="C465" s="273" t="s">
        <v>1123</v>
      </c>
      <c r="D465" s="274" t="s">
        <v>1158</v>
      </c>
      <c r="E465" s="275" t="s">
        <v>605</v>
      </c>
      <c r="F465" s="602" t="s">
        <v>1159</v>
      </c>
      <c r="G465" s="603"/>
      <c r="H465" s="180" t="s">
        <v>680</v>
      </c>
      <c r="I465" s="290"/>
    </row>
    <row r="466" spans="1:9" s="278" customFormat="1">
      <c r="A466" s="277"/>
      <c r="B466" s="272"/>
      <c r="C466" s="273"/>
      <c r="D466" s="274"/>
      <c r="E466" s="275"/>
      <c r="F466" s="275" t="s">
        <v>837</v>
      </c>
      <c r="G466" s="277" t="s">
        <v>838</v>
      </c>
      <c r="H466" s="276"/>
    </row>
    <row r="467" spans="1:9" ht="94.5" customHeight="1">
      <c r="A467" s="154"/>
      <c r="B467" s="235" t="s">
        <v>1181</v>
      </c>
      <c r="C467" s="235" t="s">
        <v>1171</v>
      </c>
      <c r="D467" s="261" t="s">
        <v>1705</v>
      </c>
      <c r="H467" s="198"/>
    </row>
    <row r="468" spans="1:9" s="265" customFormat="1" ht="15.6">
      <c r="A468" s="264"/>
      <c r="B468" s="265" t="s">
        <v>110</v>
      </c>
      <c r="D468" s="266"/>
      <c r="G468" s="267"/>
    </row>
    <row r="469" spans="1:9" s="269" customFormat="1">
      <c r="A469" s="268">
        <v>6</v>
      </c>
      <c r="B469" s="269" t="s">
        <v>1107</v>
      </c>
      <c r="D469" s="270"/>
      <c r="G469" s="296"/>
      <c r="I469" s="271"/>
    </row>
    <row r="470" spans="1:9" s="276" customFormat="1" ht="15.6">
      <c r="A470" s="272"/>
      <c r="B470" s="272" t="s">
        <v>1120</v>
      </c>
      <c r="C470" s="273" t="s">
        <v>1123</v>
      </c>
      <c r="D470" s="274" t="s">
        <v>1158</v>
      </c>
      <c r="E470" s="275" t="s">
        <v>605</v>
      </c>
      <c r="F470" s="602" t="s">
        <v>1159</v>
      </c>
      <c r="G470" s="603"/>
      <c r="H470" s="180" t="s">
        <v>680</v>
      </c>
      <c r="I470" s="290"/>
    </row>
    <row r="471" spans="1:9" s="278" customFormat="1">
      <c r="A471" s="277"/>
      <c r="B471" s="272"/>
      <c r="C471" s="273"/>
      <c r="D471" s="274"/>
      <c r="E471" s="275"/>
      <c r="F471" s="275" t="s">
        <v>837</v>
      </c>
      <c r="G471" s="277" t="s">
        <v>838</v>
      </c>
      <c r="H471" s="276"/>
    </row>
    <row r="472" spans="1:9" ht="61.05" customHeight="1">
      <c r="A472" s="154"/>
      <c r="B472" s="235" t="s">
        <v>1464</v>
      </c>
      <c r="C472" s="235" t="s">
        <v>1171</v>
      </c>
      <c r="D472" s="261" t="s">
        <v>1706</v>
      </c>
      <c r="H472" s="198"/>
    </row>
    <row r="473" spans="1:9" ht="61.05" customHeight="1">
      <c r="A473" s="154"/>
      <c r="B473" s="235" t="s">
        <v>1465</v>
      </c>
      <c r="C473" s="235" t="s">
        <v>1171</v>
      </c>
      <c r="D473" s="261" t="s">
        <v>1707</v>
      </c>
      <c r="H473" s="198"/>
    </row>
    <row r="474" spans="1:9" s="269" customFormat="1">
      <c r="A474" s="268">
        <v>7</v>
      </c>
      <c r="B474" s="269" t="s">
        <v>1680</v>
      </c>
      <c r="D474" s="270"/>
      <c r="G474" s="296"/>
      <c r="I474" s="271"/>
    </row>
    <row r="475" spans="1:9" s="276" customFormat="1" ht="15.6">
      <c r="A475" s="272"/>
      <c r="B475" s="272" t="s">
        <v>1120</v>
      </c>
      <c r="C475" s="273" t="s">
        <v>1123</v>
      </c>
      <c r="D475" s="274" t="s">
        <v>1158</v>
      </c>
      <c r="E475" s="275" t="s">
        <v>605</v>
      </c>
      <c r="F475" s="602" t="s">
        <v>1159</v>
      </c>
      <c r="G475" s="603"/>
      <c r="H475" s="180" t="s">
        <v>680</v>
      </c>
      <c r="I475" s="290"/>
    </row>
    <row r="476" spans="1:9" s="278" customFormat="1">
      <c r="A476" s="277"/>
      <c r="B476" s="272"/>
      <c r="C476" s="273"/>
      <c r="D476" s="274"/>
      <c r="E476" s="275"/>
      <c r="F476" s="275" t="s">
        <v>837</v>
      </c>
      <c r="G476" s="277" t="s">
        <v>838</v>
      </c>
      <c r="H476" s="276"/>
    </row>
    <row r="477" spans="1:9" ht="61.05" customHeight="1">
      <c r="A477" s="154"/>
      <c r="B477" s="235" t="s">
        <v>1681</v>
      </c>
      <c r="C477" s="235" t="s">
        <v>1171</v>
      </c>
      <c r="D477" s="261" t="s">
        <v>1682</v>
      </c>
      <c r="H477" s="198"/>
    </row>
    <row r="478" spans="1:9" s="269" customFormat="1">
      <c r="A478" s="268">
        <v>8</v>
      </c>
      <c r="B478" s="269" t="s">
        <v>1185</v>
      </c>
      <c r="D478" s="270"/>
      <c r="G478" s="296"/>
      <c r="I478" s="271"/>
    </row>
    <row r="479" spans="1:9" s="276" customFormat="1" ht="15.6">
      <c r="A479" s="272"/>
      <c r="B479" s="272" t="s">
        <v>1120</v>
      </c>
      <c r="C479" s="273" t="s">
        <v>1123</v>
      </c>
      <c r="D479" s="274" t="s">
        <v>1158</v>
      </c>
      <c r="E479" s="275" t="s">
        <v>605</v>
      </c>
      <c r="F479" s="602" t="s">
        <v>1159</v>
      </c>
      <c r="G479" s="603"/>
      <c r="H479" s="180" t="s">
        <v>680</v>
      </c>
      <c r="I479" s="290"/>
    </row>
    <row r="480" spans="1:9" s="278" customFormat="1">
      <c r="A480" s="277"/>
      <c r="B480" s="272"/>
      <c r="C480" s="273"/>
      <c r="D480" s="274"/>
      <c r="E480" s="275"/>
      <c r="F480" s="275" t="s">
        <v>837</v>
      </c>
      <c r="G480" s="277" t="s">
        <v>838</v>
      </c>
      <c r="H480" s="276"/>
    </row>
    <row r="481" spans="1:9" ht="115.2">
      <c r="A481" s="154"/>
      <c r="B481" s="235" t="s">
        <v>1186</v>
      </c>
      <c r="C481" s="235" t="s">
        <v>1171</v>
      </c>
      <c r="D481" s="261" t="s">
        <v>1458</v>
      </c>
      <c r="H481" s="198"/>
    </row>
    <row r="482" spans="1:9" s="269" customFormat="1">
      <c r="A482" s="268">
        <v>9</v>
      </c>
      <c r="B482" s="269" t="s">
        <v>1154</v>
      </c>
      <c r="D482" s="270"/>
      <c r="G482" s="296"/>
      <c r="I482" s="271"/>
    </row>
    <row r="483" spans="1:9" s="276" customFormat="1" ht="15.6">
      <c r="A483" s="272"/>
      <c r="B483" s="272" t="s">
        <v>1120</v>
      </c>
      <c r="C483" s="273" t="s">
        <v>1123</v>
      </c>
      <c r="D483" s="274" t="s">
        <v>1158</v>
      </c>
      <c r="E483" s="275" t="s">
        <v>605</v>
      </c>
      <c r="F483" s="602" t="s">
        <v>1159</v>
      </c>
      <c r="G483" s="603"/>
      <c r="H483" s="180" t="s">
        <v>680</v>
      </c>
      <c r="I483" s="290"/>
    </row>
    <row r="484" spans="1:9" s="278" customFormat="1">
      <c r="A484" s="277"/>
      <c r="B484" s="272"/>
      <c r="C484" s="273"/>
      <c r="D484" s="274"/>
      <c r="E484" s="275"/>
      <c r="F484" s="275" t="s">
        <v>837</v>
      </c>
      <c r="G484" s="277" t="s">
        <v>838</v>
      </c>
      <c r="H484" s="276"/>
    </row>
    <row r="485" spans="1:9" ht="57.6">
      <c r="A485" s="154"/>
      <c r="B485" s="235" t="s">
        <v>1155</v>
      </c>
      <c r="C485" s="235" t="s">
        <v>1171</v>
      </c>
      <c r="D485" s="261" t="s">
        <v>1708</v>
      </c>
      <c r="H485" s="198"/>
    </row>
    <row r="486" spans="1:9" s="269" customFormat="1">
      <c r="A486" s="268">
        <v>10</v>
      </c>
      <c r="B486" s="269" t="s">
        <v>1178</v>
      </c>
      <c r="D486" s="270"/>
      <c r="G486" s="296"/>
      <c r="I486" s="271"/>
    </row>
    <row r="487" spans="1:9" s="276" customFormat="1" ht="15.6">
      <c r="A487" s="272"/>
      <c r="B487" s="272" t="s">
        <v>1120</v>
      </c>
      <c r="C487" s="273" t="s">
        <v>1123</v>
      </c>
      <c r="D487" s="274" t="s">
        <v>1158</v>
      </c>
      <c r="E487" s="275" t="s">
        <v>605</v>
      </c>
      <c r="F487" s="602" t="s">
        <v>1159</v>
      </c>
      <c r="G487" s="603"/>
      <c r="H487" s="180" t="s">
        <v>680</v>
      </c>
      <c r="I487" s="290"/>
    </row>
    <row r="488" spans="1:9" s="278" customFormat="1">
      <c r="A488" s="277"/>
      <c r="B488" s="272"/>
      <c r="C488" s="273"/>
      <c r="D488" s="274"/>
      <c r="E488" s="275"/>
      <c r="F488" s="275" t="s">
        <v>837</v>
      </c>
      <c r="G488" s="277" t="s">
        <v>838</v>
      </c>
      <c r="H488" s="276"/>
    </row>
    <row r="489" spans="1:9" ht="100.8">
      <c r="A489" s="154"/>
      <c r="B489" s="235" t="s">
        <v>1179</v>
      </c>
      <c r="C489" s="235" t="s">
        <v>1171</v>
      </c>
      <c r="D489" s="261" t="s">
        <v>1459</v>
      </c>
      <c r="H489" s="198"/>
    </row>
    <row r="490" spans="1:9" s="341" customFormat="1">
      <c r="A490" s="340"/>
      <c r="E490" s="342"/>
      <c r="F490" s="342"/>
      <c r="H490" s="342"/>
    </row>
    <row r="491" spans="1:9" s="265" customFormat="1" ht="15.6">
      <c r="A491" s="264"/>
      <c r="B491" s="265" t="s">
        <v>618</v>
      </c>
      <c r="D491" s="266"/>
      <c r="G491" s="267"/>
    </row>
    <row r="492" spans="1:9" s="269" customFormat="1" ht="15.45" customHeight="1">
      <c r="A492" s="268">
        <v>1</v>
      </c>
      <c r="B492" s="269" t="s">
        <v>1083</v>
      </c>
      <c r="D492" s="270"/>
      <c r="G492" s="296"/>
      <c r="I492" s="271"/>
    </row>
    <row r="493" spans="1:9" s="276" customFormat="1" ht="15.6">
      <c r="A493" s="272"/>
      <c r="B493" s="272" t="s">
        <v>1120</v>
      </c>
      <c r="C493" s="273" t="s">
        <v>1123</v>
      </c>
      <c r="D493" s="274" t="s">
        <v>1158</v>
      </c>
      <c r="E493" s="275" t="s">
        <v>605</v>
      </c>
      <c r="F493" s="602" t="s">
        <v>1159</v>
      </c>
      <c r="G493" s="603"/>
      <c r="H493" s="180" t="s">
        <v>680</v>
      </c>
      <c r="I493" s="290"/>
    </row>
    <row r="494" spans="1:9" s="278" customFormat="1">
      <c r="A494" s="277"/>
      <c r="B494" s="272"/>
      <c r="C494" s="273"/>
      <c r="D494" s="274"/>
      <c r="E494" s="275"/>
      <c r="F494" s="275" t="s">
        <v>837</v>
      </c>
      <c r="G494" s="277" t="s">
        <v>838</v>
      </c>
      <c r="H494" s="276"/>
    </row>
    <row r="495" spans="1:9" ht="64.05" customHeight="1">
      <c r="B495" s="235" t="s">
        <v>950</v>
      </c>
      <c r="C495" s="235" t="s">
        <v>1709</v>
      </c>
      <c r="D495" s="261" t="s">
        <v>1736</v>
      </c>
      <c r="H495" s="191"/>
    </row>
    <row r="496" spans="1:9" s="265" customFormat="1" ht="15.6">
      <c r="A496" s="264"/>
      <c r="B496" s="265" t="s">
        <v>110</v>
      </c>
      <c r="D496" s="266"/>
      <c r="G496" s="267"/>
    </row>
    <row r="497" spans="1:9" s="269" customFormat="1">
      <c r="A497" s="268">
        <v>2</v>
      </c>
      <c r="B497" s="269" t="s">
        <v>1108</v>
      </c>
      <c r="D497" s="270"/>
      <c r="G497" s="296"/>
      <c r="I497" s="271"/>
    </row>
    <row r="498" spans="1:9" s="276" customFormat="1" ht="15.6">
      <c r="A498" s="272"/>
      <c r="B498" s="272" t="s">
        <v>1120</v>
      </c>
      <c r="C498" s="273" t="s">
        <v>1123</v>
      </c>
      <c r="D498" s="274" t="s">
        <v>1158</v>
      </c>
      <c r="E498" s="275" t="s">
        <v>605</v>
      </c>
      <c r="F498" s="602" t="s">
        <v>1159</v>
      </c>
      <c r="G498" s="603"/>
      <c r="H498" s="180" t="s">
        <v>680</v>
      </c>
      <c r="I498" s="290"/>
    </row>
    <row r="499" spans="1:9" s="278" customFormat="1">
      <c r="A499" s="277"/>
      <c r="B499" s="272"/>
      <c r="C499" s="273"/>
      <c r="D499" s="274"/>
      <c r="E499" s="275"/>
      <c r="F499" s="275" t="s">
        <v>837</v>
      </c>
      <c r="G499" s="277" t="s">
        <v>838</v>
      </c>
      <c r="H499" s="276"/>
    </row>
    <row r="500" spans="1:9" ht="42" customHeight="1">
      <c r="A500" s="154"/>
      <c r="B500" s="235" t="s">
        <v>879</v>
      </c>
      <c r="C500" s="235" t="s">
        <v>1710</v>
      </c>
      <c r="D500" s="261" t="s">
        <v>1711</v>
      </c>
      <c r="H500" s="198"/>
    </row>
    <row r="501" spans="1:9" s="269" customFormat="1">
      <c r="A501" s="268">
        <v>3</v>
      </c>
      <c r="B501" s="269" t="s">
        <v>1109</v>
      </c>
      <c r="D501" s="270"/>
      <c r="G501" s="296"/>
      <c r="I501" s="271"/>
    </row>
    <row r="502" spans="1:9" s="276" customFormat="1" ht="15.6">
      <c r="A502" s="272"/>
      <c r="B502" s="272" t="s">
        <v>1120</v>
      </c>
      <c r="C502" s="273" t="s">
        <v>1123</v>
      </c>
      <c r="D502" s="274" t="s">
        <v>1158</v>
      </c>
      <c r="E502" s="275" t="s">
        <v>605</v>
      </c>
      <c r="F502" s="602" t="s">
        <v>1159</v>
      </c>
      <c r="G502" s="603"/>
      <c r="H502" s="180" t="s">
        <v>680</v>
      </c>
      <c r="I502" s="290"/>
    </row>
    <row r="503" spans="1:9" s="278" customFormat="1">
      <c r="A503" s="277"/>
      <c r="B503" s="272"/>
      <c r="C503" s="273"/>
      <c r="D503" s="274"/>
      <c r="E503" s="275"/>
      <c r="F503" s="275" t="s">
        <v>837</v>
      </c>
      <c r="G503" s="277" t="s">
        <v>838</v>
      </c>
      <c r="H503" s="276"/>
    </row>
    <row r="504" spans="1:9" ht="67.5" customHeight="1">
      <c r="A504" s="154"/>
      <c r="B504" s="235" t="s">
        <v>961</v>
      </c>
      <c r="C504" s="235" t="s">
        <v>1710</v>
      </c>
      <c r="D504" s="261" t="s">
        <v>1460</v>
      </c>
      <c r="H504" s="198"/>
    </row>
    <row r="505" spans="1:9" s="269" customFormat="1">
      <c r="A505" s="268">
        <v>4</v>
      </c>
      <c r="B505" s="269" t="s">
        <v>1110</v>
      </c>
      <c r="D505" s="270"/>
      <c r="G505" s="296"/>
      <c r="I505" s="271"/>
    </row>
    <row r="506" spans="1:9" s="276" customFormat="1" ht="15.6">
      <c r="A506" s="272"/>
      <c r="B506" s="272" t="s">
        <v>1120</v>
      </c>
      <c r="C506" s="273" t="s">
        <v>1123</v>
      </c>
      <c r="D506" s="274" t="s">
        <v>1158</v>
      </c>
      <c r="E506" s="275" t="s">
        <v>605</v>
      </c>
      <c r="F506" s="602" t="s">
        <v>1159</v>
      </c>
      <c r="G506" s="603"/>
      <c r="H506" s="180" t="s">
        <v>680</v>
      </c>
      <c r="I506" s="290"/>
    </row>
    <row r="507" spans="1:9" s="278" customFormat="1">
      <c r="A507" s="277"/>
      <c r="B507" s="272"/>
      <c r="C507" s="273"/>
      <c r="D507" s="274"/>
      <c r="E507" s="275"/>
      <c r="F507" s="275" t="s">
        <v>837</v>
      </c>
      <c r="G507" s="277" t="s">
        <v>838</v>
      </c>
      <c r="H507" s="276"/>
    </row>
    <row r="508" spans="1:9" ht="63" customHeight="1">
      <c r="A508" s="154"/>
      <c r="B508" s="235" t="s">
        <v>962</v>
      </c>
      <c r="C508" s="235" t="s">
        <v>1710</v>
      </c>
      <c r="D508" s="261" t="s">
        <v>1461</v>
      </c>
      <c r="H508" s="198"/>
    </row>
    <row r="509" spans="1:9" s="269" customFormat="1">
      <c r="A509" s="268">
        <v>5</v>
      </c>
      <c r="B509" s="269" t="s">
        <v>1111</v>
      </c>
      <c r="D509" s="270"/>
      <c r="G509" s="296"/>
      <c r="I509" s="271"/>
    </row>
    <row r="510" spans="1:9" s="276" customFormat="1" ht="15.6">
      <c r="A510" s="272"/>
      <c r="B510" s="272" t="s">
        <v>1120</v>
      </c>
      <c r="C510" s="273" t="s">
        <v>1123</v>
      </c>
      <c r="D510" s="274" t="s">
        <v>1158</v>
      </c>
      <c r="E510" s="275" t="s">
        <v>605</v>
      </c>
      <c r="F510" s="602" t="s">
        <v>1159</v>
      </c>
      <c r="G510" s="603"/>
      <c r="H510" s="180" t="s">
        <v>680</v>
      </c>
      <c r="I510" s="290"/>
    </row>
    <row r="511" spans="1:9" s="278" customFormat="1">
      <c r="A511" s="277"/>
      <c r="B511" s="272"/>
      <c r="C511" s="273"/>
      <c r="D511" s="274"/>
      <c r="E511" s="275"/>
      <c r="F511" s="275" t="s">
        <v>837</v>
      </c>
      <c r="G511" s="277" t="s">
        <v>838</v>
      </c>
      <c r="H511" s="276"/>
    </row>
    <row r="512" spans="1:9" ht="58.05" customHeight="1">
      <c r="A512" s="154"/>
      <c r="B512" s="235" t="s">
        <v>963</v>
      </c>
      <c r="C512" s="235" t="s">
        <v>1710</v>
      </c>
      <c r="D512" s="261" t="s">
        <v>1462</v>
      </c>
      <c r="H512" s="198"/>
    </row>
    <row r="513" spans="1:9" s="153" customFormat="1">
      <c r="A513" s="152"/>
      <c r="D513" s="402"/>
      <c r="G513" s="343"/>
      <c r="I513" s="344"/>
    </row>
    <row r="514" spans="1:9" s="265" customFormat="1" ht="15.6">
      <c r="A514" s="264"/>
      <c r="B514" s="265" t="s">
        <v>622</v>
      </c>
      <c r="D514" s="266"/>
      <c r="G514" s="295"/>
      <c r="I514" s="267"/>
    </row>
    <row r="515" spans="1:9" s="269" customFormat="1">
      <c r="A515" s="268">
        <v>1</v>
      </c>
      <c r="B515" s="269" t="s">
        <v>1060</v>
      </c>
      <c r="D515" s="270"/>
      <c r="G515" s="296"/>
      <c r="I515" s="271"/>
    </row>
    <row r="516" spans="1:9" s="276" customFormat="1" ht="15.6">
      <c r="A516" s="272"/>
      <c r="B516" s="272" t="s">
        <v>1120</v>
      </c>
      <c r="C516" s="273" t="s">
        <v>1123</v>
      </c>
      <c r="D516" s="274" t="s">
        <v>1158</v>
      </c>
      <c r="E516" s="275" t="s">
        <v>605</v>
      </c>
      <c r="F516" s="602" t="s">
        <v>1159</v>
      </c>
      <c r="G516" s="603"/>
      <c r="H516" s="180" t="s">
        <v>680</v>
      </c>
      <c r="I516" s="290"/>
    </row>
    <row r="517" spans="1:9" s="278" customFormat="1">
      <c r="A517" s="277"/>
      <c r="B517" s="272"/>
      <c r="C517" s="273"/>
      <c r="D517" s="274"/>
      <c r="E517" s="275"/>
      <c r="F517" s="275" t="s">
        <v>837</v>
      </c>
      <c r="G517" s="277" t="s">
        <v>838</v>
      </c>
      <c r="H517" s="276"/>
    </row>
    <row r="518" spans="1:9" ht="75" customHeight="1">
      <c r="B518" s="235" t="s">
        <v>848</v>
      </c>
      <c r="C518" s="235" t="s">
        <v>1713</v>
      </c>
      <c r="D518" s="261" t="s">
        <v>1463</v>
      </c>
      <c r="E518" s="393"/>
      <c r="G518" s="297"/>
      <c r="H518" s="393" t="s">
        <v>1034</v>
      </c>
    </row>
    <row r="519" spans="1:9">
      <c r="E519" s="263"/>
      <c r="F519" s="263"/>
    </row>
    <row r="520" spans="1:9">
      <c r="E520" s="263"/>
      <c r="F520" s="263"/>
    </row>
    <row r="521" spans="1:9">
      <c r="E521" s="263"/>
      <c r="F521" s="263"/>
    </row>
    <row r="522" spans="1:9">
      <c r="E522" s="263"/>
      <c r="F522" s="263"/>
    </row>
    <row r="523" spans="1:9">
      <c r="E523" s="263"/>
      <c r="F523" s="263"/>
    </row>
    <row r="524" spans="1:9">
      <c r="E524" s="263"/>
      <c r="F524" s="263"/>
    </row>
    <row r="525" spans="1:9">
      <c r="E525" s="263"/>
      <c r="F525" s="263"/>
    </row>
    <row r="526" spans="1:9">
      <c r="E526" s="263"/>
      <c r="F526" s="263"/>
    </row>
    <row r="527" spans="1:9">
      <c r="E527" s="263"/>
      <c r="F527" s="263"/>
    </row>
    <row r="528" spans="1:9">
      <c r="E528" s="263"/>
      <c r="F528" s="263"/>
    </row>
    <row r="529" spans="5:6">
      <c r="E529" s="263"/>
      <c r="F529" s="263"/>
    </row>
    <row r="530" spans="5:6">
      <c r="E530" s="263"/>
      <c r="F530" s="263"/>
    </row>
    <row r="531" spans="5:6">
      <c r="E531" s="263"/>
      <c r="F531" s="263"/>
    </row>
    <row r="532" spans="5:6">
      <c r="E532" s="263"/>
      <c r="F532" s="263"/>
    </row>
    <row r="533" spans="5:6">
      <c r="E533" s="263"/>
      <c r="F533" s="263"/>
    </row>
    <row r="534" spans="5:6">
      <c r="E534" s="263"/>
      <c r="F534" s="263"/>
    </row>
    <row r="535" spans="5:6">
      <c r="E535" s="263"/>
      <c r="F535" s="263"/>
    </row>
    <row r="536" spans="5:6">
      <c r="E536" s="263"/>
      <c r="F536" s="263"/>
    </row>
    <row r="537" spans="5:6">
      <c r="E537" s="263"/>
      <c r="F537" s="263"/>
    </row>
    <row r="538" spans="5:6">
      <c r="E538" s="263"/>
      <c r="F538" s="263"/>
    </row>
    <row r="539" spans="5:6">
      <c r="E539" s="263"/>
      <c r="F539" s="263"/>
    </row>
    <row r="540" spans="5:6">
      <c r="E540" s="263"/>
      <c r="F540" s="263"/>
    </row>
    <row r="541" spans="5:6">
      <c r="E541" s="263"/>
      <c r="F541" s="263"/>
    </row>
    <row r="542" spans="5:6">
      <c r="E542" s="263"/>
      <c r="F542" s="263"/>
    </row>
    <row r="543" spans="5:6">
      <c r="E543" s="263"/>
      <c r="F543" s="263"/>
    </row>
    <row r="544" spans="5:6">
      <c r="E544" s="263"/>
      <c r="F544" s="263"/>
    </row>
  </sheetData>
  <mergeCells count="106">
    <mergeCell ref="F91:G91"/>
    <mergeCell ref="F109:G109"/>
    <mergeCell ref="F319:G319"/>
    <mergeCell ref="F139:G139"/>
    <mergeCell ref="F143:G143"/>
    <mergeCell ref="F147:G147"/>
    <mergeCell ref="F162:G162"/>
    <mergeCell ref="F153:G153"/>
    <mergeCell ref="F167:G167"/>
    <mergeCell ref="F157:G157"/>
    <mergeCell ref="F173:G173"/>
    <mergeCell ref="F280:G280"/>
    <mergeCell ref="F223:G223"/>
    <mergeCell ref="F314:G314"/>
    <mergeCell ref="F178:G178"/>
    <mergeCell ref="F294:G294"/>
    <mergeCell ref="F290:G290"/>
    <mergeCell ref="F266:G266"/>
    <mergeCell ref="F273:G273"/>
    <mergeCell ref="F204:G204"/>
    <mergeCell ref="F208:G208"/>
    <mergeCell ref="F212:G212"/>
    <mergeCell ref="F217:G217"/>
    <mergeCell ref="F189:G189"/>
    <mergeCell ref="F479:G479"/>
    <mergeCell ref="F487:G487"/>
    <mergeCell ref="F483:G483"/>
    <mergeCell ref="F498:G498"/>
    <mergeCell ref="F493:G493"/>
    <mergeCell ref="F135:G135"/>
    <mergeCell ref="F96:G96"/>
    <mergeCell ref="F115:G115"/>
    <mergeCell ref="F120:G120"/>
    <mergeCell ref="F124:G124"/>
    <mergeCell ref="F130:G130"/>
    <mergeCell ref="F100:G100"/>
    <mergeCell ref="F105:G105"/>
    <mergeCell ref="F444:G444"/>
    <mergeCell ref="F363:G363"/>
    <mergeCell ref="F406:G406"/>
    <mergeCell ref="F475:G475"/>
    <mergeCell ref="F377:G377"/>
    <mergeCell ref="F382:G382"/>
    <mergeCell ref="F388:G388"/>
    <mergeCell ref="F358:G358"/>
    <mergeCell ref="F354:G354"/>
    <mergeCell ref="F369:G369"/>
    <mergeCell ref="F373:G373"/>
    <mergeCell ref="F61:G61"/>
    <mergeCell ref="F516:G516"/>
    <mergeCell ref="F66:G66"/>
    <mergeCell ref="F73:G73"/>
    <mergeCell ref="F85:G85"/>
    <mergeCell ref="F79:G79"/>
    <mergeCell ref="G81:G82"/>
    <mergeCell ref="G83:G84"/>
    <mergeCell ref="F392:G392"/>
    <mergeCell ref="F396:G396"/>
    <mergeCell ref="F402:G402"/>
    <mergeCell ref="F432:G432"/>
    <mergeCell ref="F300:G300"/>
    <mergeCell ref="F310:G310"/>
    <mergeCell ref="F304:G304"/>
    <mergeCell ref="F449:G449"/>
    <mergeCell ref="F455:G455"/>
    <mergeCell ref="F459:G459"/>
    <mergeCell ref="F470:G470"/>
    <mergeCell ref="F465:G465"/>
    <mergeCell ref="F502:G502"/>
    <mergeCell ref="F506:G506"/>
    <mergeCell ref="F510:G510"/>
    <mergeCell ref="F427:G427"/>
    <mergeCell ref="F28:G28"/>
    <mergeCell ref="F32:G32"/>
    <mergeCell ref="F37:G37"/>
    <mergeCell ref="F50:G50"/>
    <mergeCell ref="F55:G55"/>
    <mergeCell ref="F41:G41"/>
    <mergeCell ref="F46:G46"/>
    <mergeCell ref="F4:G4"/>
    <mergeCell ref="F13:G13"/>
    <mergeCell ref="F17:G17"/>
    <mergeCell ref="G19:G20"/>
    <mergeCell ref="F22:G22"/>
    <mergeCell ref="F9:G9"/>
    <mergeCell ref="F194:G194"/>
    <mergeCell ref="F285:G285"/>
    <mergeCell ref="F252:G252"/>
    <mergeCell ref="F200:G200"/>
    <mergeCell ref="F184:G184"/>
    <mergeCell ref="F227:G227"/>
    <mergeCell ref="F232:G232"/>
    <mergeCell ref="F239:G239"/>
    <mergeCell ref="F257:G257"/>
    <mergeCell ref="F248:G248"/>
    <mergeCell ref="F261:G261"/>
    <mergeCell ref="F412:G412"/>
    <mergeCell ref="F420:G420"/>
    <mergeCell ref="F416:G416"/>
    <mergeCell ref="F436:G436"/>
    <mergeCell ref="F324:G324"/>
    <mergeCell ref="F335:G335"/>
    <mergeCell ref="F345:G345"/>
    <mergeCell ref="F339:G339"/>
    <mergeCell ref="F350:G350"/>
    <mergeCell ref="F328:G3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0"/>
  <sheetViews>
    <sheetView rightToLeft="1" tabSelected="1" topLeftCell="A29" workbookViewId="0">
      <selection activeCell="B33" sqref="B33"/>
    </sheetView>
  </sheetViews>
  <sheetFormatPr defaultColWidth="8.77734375" defaultRowHeight="14.4"/>
  <cols>
    <col min="1" max="1" width="8.77734375" style="262"/>
    <col min="2" max="3" width="30.21875" style="263" customWidth="1"/>
    <col min="4" max="4" width="57.44140625" style="263" customWidth="1"/>
    <col min="5" max="5" width="34" style="155" customWidth="1"/>
    <col min="6" max="6" width="33.77734375" style="155" customWidth="1"/>
    <col min="7" max="7" width="76.88671875" style="263" customWidth="1"/>
    <col min="8" max="16384" width="8.77734375" style="263"/>
  </cols>
  <sheetData>
    <row r="1" spans="1:15" s="39" customFormat="1" ht="21">
      <c r="A1" s="57"/>
      <c r="B1" s="601" t="s">
        <v>1540</v>
      </c>
      <c r="C1" s="601"/>
      <c r="D1" s="601"/>
      <c r="E1" s="601"/>
      <c r="F1" s="601"/>
      <c r="G1" s="601"/>
      <c r="H1" s="601"/>
      <c r="I1" s="601"/>
      <c r="J1" s="601"/>
      <c r="K1" s="41"/>
      <c r="L1" s="155"/>
      <c r="M1" s="155"/>
      <c r="N1" s="155"/>
      <c r="O1" s="249"/>
    </row>
    <row r="2" spans="1:15" s="265" customFormat="1" ht="15.6">
      <c r="A2" s="264"/>
      <c r="B2" s="265" t="s">
        <v>614</v>
      </c>
      <c r="D2" s="266"/>
      <c r="G2" s="267"/>
    </row>
    <row r="3" spans="1:15" s="269" customFormat="1">
      <c r="A3" s="268">
        <v>1</v>
      </c>
      <c r="B3" s="269" t="s">
        <v>613</v>
      </c>
      <c r="D3" s="270"/>
      <c r="G3" s="271"/>
    </row>
    <row r="4" spans="1:15" s="276" customFormat="1">
      <c r="A4" s="272"/>
      <c r="B4" s="272" t="s">
        <v>602</v>
      </c>
      <c r="C4" s="273" t="s">
        <v>836</v>
      </c>
      <c r="D4" s="274" t="s">
        <v>609</v>
      </c>
      <c r="E4" s="275" t="s">
        <v>605</v>
      </c>
      <c r="F4" s="602" t="s">
        <v>606</v>
      </c>
      <c r="G4" s="603"/>
    </row>
    <row r="5" spans="1:15" s="278" customFormat="1">
      <c r="A5" s="277"/>
      <c r="B5" s="272"/>
      <c r="C5" s="273"/>
      <c r="D5" s="274"/>
      <c r="E5" s="275"/>
      <c r="F5" s="275" t="s">
        <v>837</v>
      </c>
      <c r="G5" s="277" t="s">
        <v>838</v>
      </c>
    </row>
    <row r="6" spans="1:15" ht="187.2" customHeight="1">
      <c r="B6" s="235" t="s">
        <v>612</v>
      </c>
      <c r="C6" s="487" t="s">
        <v>1564</v>
      </c>
      <c r="D6" s="261" t="s">
        <v>1517</v>
      </c>
      <c r="G6" s="258" t="s">
        <v>1541</v>
      </c>
    </row>
    <row r="7" spans="1:15" s="269" customFormat="1">
      <c r="A7" s="268">
        <v>2</v>
      </c>
      <c r="B7" s="269" t="s">
        <v>794</v>
      </c>
      <c r="C7" s="269" t="s">
        <v>1483</v>
      </c>
      <c r="D7" s="270"/>
      <c r="G7" s="271"/>
    </row>
    <row r="8" spans="1:15" s="276" customFormat="1">
      <c r="A8" s="272"/>
      <c r="B8" s="272" t="s">
        <v>602</v>
      </c>
      <c r="C8" s="273" t="s">
        <v>836</v>
      </c>
      <c r="D8" s="274" t="s">
        <v>609</v>
      </c>
      <c r="E8" s="275" t="s">
        <v>605</v>
      </c>
      <c r="F8" s="602" t="s">
        <v>606</v>
      </c>
      <c r="G8" s="603"/>
    </row>
    <row r="9" spans="1:15" s="278" customFormat="1">
      <c r="A9" s="277"/>
      <c r="B9" s="272"/>
      <c r="C9" s="273"/>
      <c r="D9" s="274"/>
      <c r="E9" s="275"/>
      <c r="F9" s="275" t="s">
        <v>837</v>
      </c>
      <c r="G9" s="277" t="s">
        <v>838</v>
      </c>
    </row>
    <row r="10" spans="1:15" ht="43.2">
      <c r="B10" s="111" t="s">
        <v>1272</v>
      </c>
      <c r="C10" s="235" t="s">
        <v>1542</v>
      </c>
      <c r="D10" s="279" t="s">
        <v>1518</v>
      </c>
      <c r="G10" s="280" t="s">
        <v>839</v>
      </c>
    </row>
    <row r="11" spans="1:15" s="269" customFormat="1">
      <c r="A11" s="268">
        <v>3</v>
      </c>
      <c r="B11" s="269" t="s">
        <v>797</v>
      </c>
      <c r="D11" s="270"/>
      <c r="G11" s="271"/>
    </row>
    <row r="12" spans="1:15" s="276" customFormat="1">
      <c r="A12" s="272"/>
      <c r="B12" s="272" t="s">
        <v>602</v>
      </c>
      <c r="C12" s="273" t="s">
        <v>836</v>
      </c>
      <c r="D12" s="274" t="s">
        <v>609</v>
      </c>
      <c r="E12" s="275" t="s">
        <v>605</v>
      </c>
      <c r="F12" s="602" t="s">
        <v>606</v>
      </c>
      <c r="G12" s="603"/>
    </row>
    <row r="13" spans="1:15" s="278" customFormat="1">
      <c r="A13" s="277"/>
      <c r="B13" s="272"/>
      <c r="C13" s="273"/>
      <c r="D13" s="274"/>
      <c r="E13" s="275"/>
      <c r="F13" s="275" t="s">
        <v>837</v>
      </c>
      <c r="G13" s="277" t="s">
        <v>840</v>
      </c>
    </row>
    <row r="14" spans="1:15" ht="99" customHeight="1">
      <c r="B14" s="235" t="s">
        <v>795</v>
      </c>
      <c r="C14" s="235" t="s">
        <v>1519</v>
      </c>
      <c r="D14" s="261" t="s">
        <v>1520</v>
      </c>
      <c r="E14" s="155" t="s">
        <v>783</v>
      </c>
      <c r="G14" s="609" t="s">
        <v>1513</v>
      </c>
    </row>
    <row r="15" spans="1:15" ht="99" customHeight="1">
      <c r="B15" s="235" t="s">
        <v>800</v>
      </c>
      <c r="C15" s="235" t="s">
        <v>1565</v>
      </c>
      <c r="D15" s="261" t="s">
        <v>1521</v>
      </c>
      <c r="G15" s="610"/>
    </row>
    <row r="16" spans="1:15" ht="72">
      <c r="B16" s="235" t="s">
        <v>801</v>
      </c>
      <c r="C16" s="235" t="s">
        <v>1543</v>
      </c>
      <c r="D16" s="261" t="s">
        <v>1544</v>
      </c>
      <c r="G16" s="610"/>
    </row>
    <row r="17" spans="1:7" s="269" customFormat="1">
      <c r="A17" s="268">
        <v>4</v>
      </c>
      <c r="B17" s="269" t="s">
        <v>796</v>
      </c>
      <c r="D17" s="270"/>
      <c r="F17" s="259"/>
      <c r="G17" s="257"/>
    </row>
    <row r="18" spans="1:7" s="276" customFormat="1">
      <c r="A18" s="272"/>
      <c r="B18" s="272" t="s">
        <v>602</v>
      </c>
      <c r="C18" s="273" t="s">
        <v>836</v>
      </c>
      <c r="D18" s="274" t="s">
        <v>609</v>
      </c>
      <c r="E18" s="275" t="s">
        <v>605</v>
      </c>
      <c r="F18" s="602" t="s">
        <v>606</v>
      </c>
      <c r="G18" s="603"/>
    </row>
    <row r="19" spans="1:7" s="278" customFormat="1">
      <c r="A19" s="277"/>
      <c r="B19" s="272"/>
      <c r="C19" s="273"/>
      <c r="D19" s="274"/>
      <c r="E19" s="275"/>
      <c r="F19" s="275" t="s">
        <v>837</v>
      </c>
      <c r="G19" s="277" t="s">
        <v>838</v>
      </c>
    </row>
    <row r="20" spans="1:7" ht="144">
      <c r="B20" s="235" t="s">
        <v>799</v>
      </c>
      <c r="C20" s="235" t="s">
        <v>1566</v>
      </c>
      <c r="D20" s="261" t="s">
        <v>1522</v>
      </c>
      <c r="G20" s="609" t="s">
        <v>1737</v>
      </c>
    </row>
    <row r="21" spans="1:7" ht="72">
      <c r="B21" s="235" t="s">
        <v>1545</v>
      </c>
      <c r="C21" s="235" t="s">
        <v>1523</v>
      </c>
      <c r="D21" s="261" t="s">
        <v>1524</v>
      </c>
      <c r="G21" s="610"/>
    </row>
    <row r="22" spans="1:7" ht="86.4">
      <c r="B22" s="235" t="s">
        <v>798</v>
      </c>
      <c r="C22" s="235" t="s">
        <v>1567</v>
      </c>
      <c r="D22" s="261" t="s">
        <v>1525</v>
      </c>
      <c r="G22" s="611"/>
    </row>
    <row r="23" spans="1:7" s="269" customFormat="1">
      <c r="A23" s="268">
        <v>5</v>
      </c>
      <c r="B23" s="269" t="s">
        <v>802</v>
      </c>
      <c r="D23" s="270"/>
      <c r="G23" s="271"/>
    </row>
    <row r="24" spans="1:7" s="276" customFormat="1">
      <c r="A24" s="272"/>
      <c r="B24" s="272" t="s">
        <v>602</v>
      </c>
      <c r="C24" s="273" t="s">
        <v>836</v>
      </c>
      <c r="D24" s="274" t="s">
        <v>609</v>
      </c>
      <c r="E24" s="275" t="s">
        <v>605</v>
      </c>
      <c r="F24" s="602" t="s">
        <v>606</v>
      </c>
      <c r="G24" s="603"/>
    </row>
    <row r="25" spans="1:7" s="278" customFormat="1">
      <c r="A25" s="277"/>
      <c r="B25" s="272"/>
      <c r="C25" s="273"/>
      <c r="D25" s="274"/>
      <c r="E25" s="275"/>
      <c r="F25" s="275" t="s">
        <v>837</v>
      </c>
      <c r="G25" s="277" t="s">
        <v>838</v>
      </c>
    </row>
    <row r="26" spans="1:7" ht="70.95" customHeight="1">
      <c r="B26" s="235" t="s">
        <v>803</v>
      </c>
      <c r="C26" s="235" t="s">
        <v>1568</v>
      </c>
      <c r="D26" s="261" t="s">
        <v>1526</v>
      </c>
      <c r="F26" s="235" t="s">
        <v>1514</v>
      </c>
      <c r="G26" s="281"/>
    </row>
    <row r="27" spans="1:7" s="269" customFormat="1">
      <c r="A27" s="268">
        <v>6</v>
      </c>
      <c r="B27" s="269" t="s">
        <v>1546</v>
      </c>
      <c r="D27" s="270"/>
      <c r="G27" s="271"/>
    </row>
    <row r="28" spans="1:7" s="276" customFormat="1">
      <c r="A28" s="272"/>
      <c r="B28" s="272" t="s">
        <v>602</v>
      </c>
      <c r="C28" s="273" t="s">
        <v>836</v>
      </c>
      <c r="D28" s="274" t="s">
        <v>609</v>
      </c>
      <c r="E28" s="275" t="s">
        <v>605</v>
      </c>
      <c r="F28" s="602" t="s">
        <v>606</v>
      </c>
      <c r="G28" s="603"/>
    </row>
    <row r="29" spans="1:7" s="278" customFormat="1">
      <c r="A29" s="277"/>
      <c r="B29" s="272"/>
      <c r="C29" s="273"/>
      <c r="D29" s="274"/>
      <c r="E29" s="275"/>
      <c r="F29" s="275" t="s">
        <v>837</v>
      </c>
      <c r="G29" s="277" t="s">
        <v>838</v>
      </c>
    </row>
    <row r="30" spans="1:7" s="155" customFormat="1" ht="158.4">
      <c r="A30" s="282"/>
      <c r="B30" s="260" t="s">
        <v>1547</v>
      </c>
      <c r="C30" s="235" t="s">
        <v>1569</v>
      </c>
      <c r="D30" s="283" t="s">
        <v>1548</v>
      </c>
      <c r="F30" s="235" t="s">
        <v>1549</v>
      </c>
      <c r="G30" s="281"/>
    </row>
    <row r="31" spans="1:7" ht="70.95" customHeight="1">
      <c r="B31" s="260" t="s">
        <v>804</v>
      </c>
      <c r="C31" s="235" t="s">
        <v>1570</v>
      </c>
      <c r="D31" s="283" t="s">
        <v>1550</v>
      </c>
      <c r="F31" s="235" t="s">
        <v>1551</v>
      </c>
      <c r="G31" s="155"/>
    </row>
    <row r="32" spans="1:7" s="265" customFormat="1" ht="15.6">
      <c r="A32" s="264"/>
      <c r="B32" s="265" t="s">
        <v>622</v>
      </c>
      <c r="D32" s="266"/>
      <c r="G32" s="267"/>
    </row>
    <row r="33" spans="1:7" s="269" customFormat="1">
      <c r="A33" s="268">
        <v>7</v>
      </c>
      <c r="B33" s="269" t="s">
        <v>623</v>
      </c>
      <c r="D33" s="270"/>
      <c r="G33" s="271"/>
    </row>
    <row r="34" spans="1:7" s="276" customFormat="1">
      <c r="A34" s="272"/>
      <c r="B34" s="272" t="s">
        <v>602</v>
      </c>
      <c r="C34" s="273" t="s">
        <v>836</v>
      </c>
      <c r="D34" s="274" t="s">
        <v>609</v>
      </c>
      <c r="E34" s="275" t="s">
        <v>605</v>
      </c>
      <c r="F34" s="602" t="s">
        <v>606</v>
      </c>
      <c r="G34" s="603"/>
    </row>
    <row r="35" spans="1:7" s="278" customFormat="1">
      <c r="A35" s="277"/>
      <c r="B35" s="272"/>
      <c r="C35" s="273"/>
      <c r="D35" s="274"/>
      <c r="E35" s="275"/>
      <c r="F35" s="275" t="s">
        <v>837</v>
      </c>
      <c r="G35" s="277" t="s">
        <v>838</v>
      </c>
    </row>
    <row r="36" spans="1:7" s="155" customFormat="1" ht="99.6" customHeight="1">
      <c r="A36" s="154"/>
      <c r="B36" s="235" t="s">
        <v>1489</v>
      </c>
      <c r="C36" s="235" t="s">
        <v>1571</v>
      </c>
      <c r="D36" s="261" t="s">
        <v>1527</v>
      </c>
      <c r="E36" s="111"/>
      <c r="G36" s="284" t="s">
        <v>1738</v>
      </c>
    </row>
    <row r="37" spans="1:7" s="155" customFormat="1" ht="88.05" customHeight="1">
      <c r="A37" s="154"/>
      <c r="B37" s="235" t="s">
        <v>1484</v>
      </c>
      <c r="C37" s="235" t="s">
        <v>1572</v>
      </c>
      <c r="D37" s="261" t="s">
        <v>1528</v>
      </c>
      <c r="E37" s="111" t="s">
        <v>1511</v>
      </c>
      <c r="G37" s="284" t="s">
        <v>744</v>
      </c>
    </row>
    <row r="38" spans="1:7" s="155" customFormat="1" ht="63.45" customHeight="1">
      <c r="A38" s="154"/>
      <c r="B38" s="235" t="s">
        <v>805</v>
      </c>
      <c r="C38" s="235" t="s">
        <v>1573</v>
      </c>
      <c r="D38" s="261" t="s">
        <v>1529</v>
      </c>
      <c r="E38" s="111"/>
      <c r="F38" s="111"/>
      <c r="G38" s="281"/>
    </row>
    <row r="39" spans="1:7" s="155" customFormat="1" ht="43.2">
      <c r="A39" s="154"/>
      <c r="B39" s="111" t="s">
        <v>827</v>
      </c>
      <c r="C39" s="235" t="s">
        <v>1574</v>
      </c>
      <c r="D39" s="279" t="s">
        <v>1530</v>
      </c>
      <c r="E39" s="111"/>
      <c r="G39" s="285" t="s">
        <v>745</v>
      </c>
    </row>
    <row r="40" spans="1:7" s="269" customFormat="1">
      <c r="A40" s="268">
        <v>8</v>
      </c>
      <c r="B40" s="269" t="s">
        <v>1740</v>
      </c>
      <c r="D40" s="270"/>
      <c r="G40" s="271"/>
    </row>
    <row r="41" spans="1:7" s="276" customFormat="1">
      <c r="A41" s="272"/>
      <c r="B41" s="272" t="s">
        <v>602</v>
      </c>
      <c r="C41" s="273" t="s">
        <v>836</v>
      </c>
      <c r="D41" s="274" t="s">
        <v>609</v>
      </c>
      <c r="E41" s="275" t="s">
        <v>605</v>
      </c>
      <c r="F41" s="602" t="s">
        <v>606</v>
      </c>
      <c r="G41" s="603"/>
    </row>
    <row r="42" spans="1:7" s="278" customFormat="1">
      <c r="A42" s="277"/>
      <c r="B42" s="272"/>
      <c r="C42" s="273"/>
      <c r="D42" s="274"/>
      <c r="E42" s="275"/>
      <c r="F42" s="275" t="s">
        <v>837</v>
      </c>
      <c r="G42" s="277" t="s">
        <v>838</v>
      </c>
    </row>
    <row r="43" spans="1:7" ht="87" customHeight="1">
      <c r="B43" s="235" t="s">
        <v>746</v>
      </c>
      <c r="C43" s="235" t="s">
        <v>1569</v>
      </c>
      <c r="D43" s="261" t="s">
        <v>1531</v>
      </c>
      <c r="E43" s="235" t="s">
        <v>1515</v>
      </c>
      <c r="G43" s="258" t="s">
        <v>747</v>
      </c>
    </row>
    <row r="44" spans="1:7" s="269" customFormat="1">
      <c r="A44" s="268">
        <v>9</v>
      </c>
      <c r="B44" s="269" t="s">
        <v>750</v>
      </c>
      <c r="D44" s="270"/>
      <c r="G44" s="271"/>
    </row>
    <row r="45" spans="1:7" s="276" customFormat="1">
      <c r="A45" s="272"/>
      <c r="B45" s="272" t="s">
        <v>602</v>
      </c>
      <c r="C45" s="273" t="s">
        <v>836</v>
      </c>
      <c r="D45" s="274" t="s">
        <v>609</v>
      </c>
      <c r="E45" s="275" t="s">
        <v>605</v>
      </c>
      <c r="F45" s="602" t="s">
        <v>606</v>
      </c>
      <c r="G45" s="603"/>
    </row>
    <row r="46" spans="1:7" s="278" customFormat="1">
      <c r="A46" s="277"/>
      <c r="B46" s="272"/>
      <c r="C46" s="273"/>
      <c r="D46" s="274"/>
      <c r="E46" s="275"/>
      <c r="F46" s="275" t="s">
        <v>837</v>
      </c>
      <c r="G46" s="277" t="s">
        <v>838</v>
      </c>
    </row>
    <row r="47" spans="1:7" ht="57.9" customHeight="1">
      <c r="B47" s="235" t="s">
        <v>748</v>
      </c>
      <c r="C47" s="235" t="s">
        <v>1575</v>
      </c>
      <c r="D47" s="279" t="s">
        <v>1532</v>
      </c>
      <c r="E47" s="111" t="s">
        <v>1516</v>
      </c>
      <c r="G47" s="258" t="s">
        <v>749</v>
      </c>
    </row>
    <row r="48" spans="1:7" s="265" customFormat="1" ht="15.6">
      <c r="A48" s="264"/>
      <c r="B48" s="265" t="s">
        <v>618</v>
      </c>
      <c r="D48" s="266"/>
      <c r="G48" s="267"/>
    </row>
    <row r="49" spans="1:7" s="269" customFormat="1">
      <c r="A49" s="268">
        <v>10</v>
      </c>
      <c r="B49" s="269" t="s">
        <v>728</v>
      </c>
      <c r="D49" s="270"/>
      <c r="G49" s="271"/>
    </row>
    <row r="50" spans="1:7" s="276" customFormat="1">
      <c r="A50" s="272"/>
      <c r="B50" s="272" t="s">
        <v>602</v>
      </c>
      <c r="C50" s="273" t="s">
        <v>836</v>
      </c>
      <c r="D50" s="274" t="s">
        <v>609</v>
      </c>
      <c r="E50" s="275" t="s">
        <v>605</v>
      </c>
      <c r="F50" s="602" t="s">
        <v>606</v>
      </c>
      <c r="G50" s="603"/>
    </row>
    <row r="51" spans="1:7" s="278" customFormat="1">
      <c r="A51" s="277"/>
      <c r="B51" s="272"/>
      <c r="C51" s="273"/>
      <c r="D51" s="274"/>
      <c r="E51" s="275"/>
      <c r="F51" s="275" t="s">
        <v>837</v>
      </c>
      <c r="G51" s="277" t="s">
        <v>838</v>
      </c>
    </row>
    <row r="52" spans="1:7" ht="58.05" customHeight="1">
      <c r="B52" s="235" t="s">
        <v>1552</v>
      </c>
      <c r="C52" s="235" t="s">
        <v>1576</v>
      </c>
      <c r="D52" s="261" t="s">
        <v>1553</v>
      </c>
      <c r="G52" s="286" t="s">
        <v>884</v>
      </c>
    </row>
    <row r="53" spans="1:7" ht="58.05" customHeight="1">
      <c r="B53" s="235" t="s">
        <v>751</v>
      </c>
      <c r="C53" s="235" t="s">
        <v>1542</v>
      </c>
      <c r="D53" s="279" t="s">
        <v>1533</v>
      </c>
      <c r="G53" s="287"/>
    </row>
    <row r="54" spans="1:7" ht="244.8" customHeight="1">
      <c r="B54" s="235" t="s">
        <v>1207</v>
      </c>
      <c r="C54" s="235" t="s">
        <v>1577</v>
      </c>
      <c r="D54" s="279" t="s">
        <v>1534</v>
      </c>
      <c r="G54" s="284" t="s">
        <v>1739</v>
      </c>
    </row>
    <row r="55" spans="1:7" s="269" customFormat="1">
      <c r="A55" s="268">
        <v>11</v>
      </c>
      <c r="B55" s="269" t="s">
        <v>729</v>
      </c>
      <c r="D55" s="270"/>
      <c r="G55" s="271"/>
    </row>
    <row r="56" spans="1:7" s="276" customFormat="1">
      <c r="A56" s="272"/>
      <c r="B56" s="272" t="s">
        <v>602</v>
      </c>
      <c r="C56" s="273" t="s">
        <v>836</v>
      </c>
      <c r="D56" s="274" t="s">
        <v>609</v>
      </c>
      <c r="E56" s="275" t="s">
        <v>605</v>
      </c>
      <c r="F56" s="602" t="s">
        <v>606</v>
      </c>
      <c r="G56" s="603"/>
    </row>
    <row r="57" spans="1:7" s="278" customFormat="1">
      <c r="A57" s="277"/>
      <c r="B57" s="272"/>
      <c r="C57" s="273"/>
      <c r="D57" s="274"/>
      <c r="E57" s="275"/>
      <c r="F57" s="275" t="s">
        <v>837</v>
      </c>
      <c r="G57" s="277" t="s">
        <v>838</v>
      </c>
    </row>
    <row r="58" spans="1:7" ht="72">
      <c r="B58" s="235" t="s">
        <v>621</v>
      </c>
      <c r="C58" s="488" t="s">
        <v>1578</v>
      </c>
      <c r="D58" s="289" t="s">
        <v>1535</v>
      </c>
      <c r="G58" s="258" t="s">
        <v>1490</v>
      </c>
    </row>
    <row r="59" spans="1:7" ht="168" customHeight="1">
      <c r="B59" s="235" t="s">
        <v>1491</v>
      </c>
      <c r="C59" s="235" t="s">
        <v>1569</v>
      </c>
      <c r="D59" s="289" t="s">
        <v>1536</v>
      </c>
      <c r="G59" s="256" t="s">
        <v>1512</v>
      </c>
    </row>
    <row r="60" spans="1:7" ht="210.6" customHeight="1">
      <c r="B60" s="235" t="s">
        <v>1492</v>
      </c>
      <c r="C60" s="235" t="s">
        <v>1542</v>
      </c>
      <c r="D60" s="261" t="s">
        <v>1537</v>
      </c>
      <c r="G60" s="258" t="s">
        <v>624</v>
      </c>
    </row>
    <row r="61" spans="1:7" s="265" customFormat="1" ht="15.6">
      <c r="A61" s="264"/>
      <c r="B61" s="265" t="s">
        <v>26</v>
      </c>
      <c r="D61" s="266"/>
      <c r="G61" s="267"/>
    </row>
    <row r="62" spans="1:7" s="269" customFormat="1">
      <c r="A62" s="268">
        <v>12</v>
      </c>
      <c r="B62" s="269" t="s">
        <v>601</v>
      </c>
      <c r="D62" s="270"/>
      <c r="G62" s="271"/>
    </row>
    <row r="63" spans="1:7" s="276" customFormat="1">
      <c r="A63" s="272"/>
      <c r="B63" s="272" t="s">
        <v>602</v>
      </c>
      <c r="C63" s="273" t="s">
        <v>836</v>
      </c>
      <c r="D63" s="274" t="s">
        <v>609</v>
      </c>
      <c r="E63" s="275" t="s">
        <v>605</v>
      </c>
      <c r="F63" s="602" t="s">
        <v>606</v>
      </c>
      <c r="G63" s="603"/>
    </row>
    <row r="64" spans="1:7" s="278" customFormat="1">
      <c r="A64" s="277"/>
      <c r="B64" s="272"/>
      <c r="C64" s="273"/>
      <c r="D64" s="274"/>
      <c r="E64" s="275"/>
      <c r="F64" s="275" t="s">
        <v>837</v>
      </c>
      <c r="G64" s="277" t="s">
        <v>838</v>
      </c>
    </row>
    <row r="65" spans="1:7" ht="79.5" customHeight="1">
      <c r="B65" s="235" t="s">
        <v>607</v>
      </c>
      <c r="C65" s="235" t="s">
        <v>1569</v>
      </c>
      <c r="D65" s="279" t="s">
        <v>1538</v>
      </c>
      <c r="F65" s="612"/>
      <c r="G65" s="281"/>
    </row>
    <row r="66" spans="1:7" s="155" customFormat="1" ht="72">
      <c r="A66" s="154"/>
      <c r="B66" s="111" t="s">
        <v>610</v>
      </c>
      <c r="C66" s="235" t="s">
        <v>1569</v>
      </c>
      <c r="D66" s="279" t="s">
        <v>1485</v>
      </c>
      <c r="F66" s="612"/>
      <c r="G66" s="281"/>
    </row>
    <row r="67" spans="1:7" s="269" customFormat="1">
      <c r="A67" s="268">
        <v>13</v>
      </c>
      <c r="B67" s="269" t="s">
        <v>1554</v>
      </c>
      <c r="D67" s="270"/>
      <c r="G67" s="271"/>
    </row>
    <row r="68" spans="1:7" s="276" customFormat="1">
      <c r="A68" s="272"/>
      <c r="B68" s="272" t="s">
        <v>602</v>
      </c>
      <c r="C68" s="273" t="s">
        <v>836</v>
      </c>
      <c r="D68" s="274" t="s">
        <v>609</v>
      </c>
      <c r="E68" s="275" t="s">
        <v>605</v>
      </c>
      <c r="F68" s="602" t="s">
        <v>606</v>
      </c>
      <c r="G68" s="603"/>
    </row>
    <row r="69" spans="1:7" s="278" customFormat="1">
      <c r="A69" s="277"/>
      <c r="B69" s="272"/>
      <c r="C69" s="273"/>
      <c r="D69" s="274"/>
      <c r="E69" s="275"/>
      <c r="F69" s="275" t="s">
        <v>837</v>
      </c>
      <c r="G69" s="277" t="s">
        <v>838</v>
      </c>
    </row>
    <row r="70" spans="1:7" ht="58.05" customHeight="1">
      <c r="B70" s="235" t="s">
        <v>1555</v>
      </c>
      <c r="C70" s="235" t="s">
        <v>1569</v>
      </c>
      <c r="D70" s="289" t="s">
        <v>1556</v>
      </c>
      <c r="G70" s="256" t="s">
        <v>806</v>
      </c>
    </row>
    <row r="71" spans="1:7" s="269" customFormat="1">
      <c r="A71" s="268">
        <v>14</v>
      </c>
      <c r="B71" s="269" t="s">
        <v>646</v>
      </c>
      <c r="D71" s="270"/>
      <c r="G71" s="271"/>
    </row>
    <row r="72" spans="1:7" s="276" customFormat="1">
      <c r="A72" s="272"/>
      <c r="B72" s="272" t="s">
        <v>602</v>
      </c>
      <c r="C72" s="273" t="s">
        <v>836</v>
      </c>
      <c r="D72" s="274" t="s">
        <v>609</v>
      </c>
      <c r="E72" s="275" t="s">
        <v>605</v>
      </c>
      <c r="F72" s="602" t="s">
        <v>606</v>
      </c>
      <c r="G72" s="603"/>
    </row>
    <row r="73" spans="1:7" s="278" customFormat="1">
      <c r="A73" s="277"/>
      <c r="B73" s="272"/>
      <c r="C73" s="273"/>
      <c r="D73" s="274"/>
      <c r="E73" s="275"/>
      <c r="F73" s="275" t="s">
        <v>837</v>
      </c>
      <c r="G73" s="277" t="s">
        <v>838</v>
      </c>
    </row>
    <row r="74" spans="1:7" ht="115.2">
      <c r="B74" s="235" t="s">
        <v>644</v>
      </c>
      <c r="C74" s="235" t="s">
        <v>1579</v>
      </c>
      <c r="D74" s="289" t="s">
        <v>1488</v>
      </c>
      <c r="G74" s="256" t="s">
        <v>1557</v>
      </c>
    </row>
    <row r="75" spans="1:7" s="269" customFormat="1">
      <c r="A75" s="268">
        <v>15</v>
      </c>
      <c r="B75" s="269" t="s">
        <v>1558</v>
      </c>
      <c r="D75" s="270"/>
      <c r="G75" s="271"/>
    </row>
    <row r="76" spans="1:7" s="276" customFormat="1">
      <c r="A76" s="272"/>
      <c r="B76" s="272" t="s">
        <v>602</v>
      </c>
      <c r="C76" s="273" t="s">
        <v>836</v>
      </c>
      <c r="D76" s="274" t="s">
        <v>609</v>
      </c>
      <c r="E76" s="275" t="s">
        <v>605</v>
      </c>
      <c r="F76" s="602" t="s">
        <v>606</v>
      </c>
      <c r="G76" s="603"/>
    </row>
    <row r="77" spans="1:7" s="278" customFormat="1">
      <c r="A77" s="277"/>
      <c r="B77" s="272"/>
      <c r="C77" s="273"/>
      <c r="D77" s="274"/>
      <c r="E77" s="275"/>
      <c r="F77" s="275" t="s">
        <v>837</v>
      </c>
      <c r="G77" s="277" t="s">
        <v>838</v>
      </c>
    </row>
    <row r="78" spans="1:7" ht="118.5" customHeight="1">
      <c r="B78" s="235" t="s">
        <v>730</v>
      </c>
      <c r="C78" s="235" t="s">
        <v>1580</v>
      </c>
      <c r="D78" s="289" t="s">
        <v>1486</v>
      </c>
      <c r="G78" s="256" t="s">
        <v>732</v>
      </c>
    </row>
    <row r="79" spans="1:7" s="269" customFormat="1">
      <c r="A79" s="268">
        <v>16</v>
      </c>
      <c r="B79" s="269" t="s">
        <v>831</v>
      </c>
      <c r="D79" s="270"/>
      <c r="G79" s="271"/>
    </row>
    <row r="80" spans="1:7" s="276" customFormat="1">
      <c r="A80" s="272"/>
      <c r="B80" s="272" t="s">
        <v>602</v>
      </c>
      <c r="C80" s="273" t="s">
        <v>836</v>
      </c>
      <c r="D80" s="274" t="s">
        <v>609</v>
      </c>
      <c r="E80" s="275" t="s">
        <v>605</v>
      </c>
      <c r="F80" s="602" t="s">
        <v>606</v>
      </c>
      <c r="G80" s="603"/>
    </row>
    <row r="81" spans="1:8" s="278" customFormat="1">
      <c r="A81" s="277"/>
      <c r="B81" s="272"/>
      <c r="C81" s="273"/>
      <c r="D81" s="274"/>
      <c r="E81" s="275"/>
      <c r="F81" s="275" t="s">
        <v>837</v>
      </c>
      <c r="G81" s="277" t="s">
        <v>838</v>
      </c>
    </row>
    <row r="82" spans="1:8" ht="72">
      <c r="B82" s="235" t="s">
        <v>832</v>
      </c>
      <c r="C82" s="235" t="s">
        <v>1559</v>
      </c>
      <c r="D82" s="486" t="s">
        <v>1487</v>
      </c>
      <c r="F82" s="235"/>
      <c r="G82" s="281"/>
    </row>
    <row r="83" spans="1:8" s="265" customFormat="1" ht="15.6">
      <c r="A83" s="264"/>
      <c r="B83" s="265" t="s">
        <v>110</v>
      </c>
      <c r="D83" s="266"/>
      <c r="G83" s="267"/>
    </row>
    <row r="84" spans="1:8" s="269" customFormat="1">
      <c r="A84" s="268">
        <v>17</v>
      </c>
      <c r="B84" s="269" t="s">
        <v>635</v>
      </c>
      <c r="D84" s="270"/>
      <c r="G84" s="271"/>
    </row>
    <row r="85" spans="1:8" s="276" customFormat="1">
      <c r="A85" s="272"/>
      <c r="B85" s="272" t="s">
        <v>602</v>
      </c>
      <c r="C85" s="273" t="s">
        <v>836</v>
      </c>
      <c r="D85" s="274" t="s">
        <v>609</v>
      </c>
      <c r="E85" s="275" t="s">
        <v>605</v>
      </c>
      <c r="F85" s="602" t="s">
        <v>606</v>
      </c>
      <c r="G85" s="603"/>
    </row>
    <row r="86" spans="1:8" s="278" customFormat="1">
      <c r="A86" s="277"/>
      <c r="B86" s="272"/>
      <c r="C86" s="273"/>
      <c r="D86" s="274"/>
      <c r="E86" s="275"/>
      <c r="F86" s="275" t="s">
        <v>837</v>
      </c>
      <c r="G86" s="277" t="s">
        <v>838</v>
      </c>
    </row>
    <row r="87" spans="1:8" ht="120.45" customHeight="1">
      <c r="B87" s="235" t="s">
        <v>1560</v>
      </c>
      <c r="C87" s="235" t="s">
        <v>1581</v>
      </c>
      <c r="D87" s="279" t="s">
        <v>1715</v>
      </c>
      <c r="E87" s="111"/>
      <c r="G87" s="256" t="s">
        <v>1561</v>
      </c>
    </row>
    <row r="88" spans="1:8" s="269" customFormat="1">
      <c r="A88" s="268">
        <v>18</v>
      </c>
      <c r="B88" s="269" t="s">
        <v>640</v>
      </c>
      <c r="D88" s="270"/>
      <c r="G88" s="271"/>
    </row>
    <row r="89" spans="1:8" s="276" customFormat="1">
      <c r="A89" s="272"/>
      <c r="B89" s="272" t="s">
        <v>602</v>
      </c>
      <c r="C89" s="273" t="s">
        <v>836</v>
      </c>
      <c r="D89" s="274" t="s">
        <v>609</v>
      </c>
      <c r="E89" s="275" t="s">
        <v>605</v>
      </c>
      <c r="F89" s="608" t="s">
        <v>606</v>
      </c>
      <c r="G89" s="608"/>
      <c r="H89" s="290"/>
    </row>
    <row r="90" spans="1:8" s="278" customFormat="1">
      <c r="A90" s="277"/>
      <c r="B90" s="272"/>
      <c r="C90" s="273"/>
      <c r="D90" s="274"/>
      <c r="E90" s="275"/>
      <c r="F90" s="275" t="s">
        <v>837</v>
      </c>
      <c r="G90" s="277" t="s">
        <v>838</v>
      </c>
    </row>
    <row r="91" spans="1:8" ht="115.95" customHeight="1">
      <c r="B91" s="235" t="s">
        <v>638</v>
      </c>
      <c r="C91" s="235" t="s">
        <v>1582</v>
      </c>
      <c r="D91" s="279" t="s">
        <v>1716</v>
      </c>
      <c r="G91" s="258" t="s">
        <v>1562</v>
      </c>
    </row>
    <row r="92" spans="1:8" s="269" customFormat="1">
      <c r="A92" s="268">
        <v>19</v>
      </c>
      <c r="B92" s="269" t="s">
        <v>888</v>
      </c>
      <c r="D92" s="270"/>
      <c r="G92" s="271"/>
    </row>
    <row r="93" spans="1:8" s="276" customFormat="1">
      <c r="A93" s="272"/>
      <c r="B93" s="272" t="s">
        <v>602</v>
      </c>
      <c r="C93" s="273" t="s">
        <v>836</v>
      </c>
      <c r="D93" s="274" t="s">
        <v>609</v>
      </c>
      <c r="E93" s="275" t="s">
        <v>605</v>
      </c>
      <c r="F93" s="608" t="s">
        <v>606</v>
      </c>
      <c r="G93" s="608"/>
      <c r="H93" s="290"/>
    </row>
    <row r="94" spans="1:8" s="278" customFormat="1">
      <c r="A94" s="277"/>
      <c r="B94" s="272"/>
      <c r="C94" s="273"/>
      <c r="D94" s="274"/>
      <c r="E94" s="275"/>
      <c r="F94" s="275" t="s">
        <v>837</v>
      </c>
      <c r="G94" s="277" t="s">
        <v>838</v>
      </c>
    </row>
    <row r="95" spans="1:8" ht="115.95" customHeight="1">
      <c r="B95" s="235" t="s">
        <v>887</v>
      </c>
      <c r="C95" s="235" t="s">
        <v>1583</v>
      </c>
      <c r="D95" s="279" t="s">
        <v>1718</v>
      </c>
      <c r="G95" s="258" t="s">
        <v>892</v>
      </c>
    </row>
    <row r="96" spans="1:8" s="269" customFormat="1">
      <c r="A96" s="268">
        <v>20</v>
      </c>
      <c r="B96" s="269" t="s">
        <v>1563</v>
      </c>
      <c r="D96" s="270"/>
      <c r="G96" s="271"/>
    </row>
    <row r="97" spans="1:8" s="276" customFormat="1">
      <c r="A97" s="272"/>
      <c r="B97" s="272" t="s">
        <v>602</v>
      </c>
      <c r="C97" s="273" t="s">
        <v>836</v>
      </c>
      <c r="D97" s="274" t="s">
        <v>609</v>
      </c>
      <c r="E97" s="275" t="s">
        <v>605</v>
      </c>
      <c r="F97" s="608" t="s">
        <v>606</v>
      </c>
      <c r="G97" s="608"/>
      <c r="H97" s="290"/>
    </row>
    <row r="98" spans="1:8" s="278" customFormat="1">
      <c r="A98" s="277"/>
      <c r="B98" s="272"/>
      <c r="C98" s="273"/>
      <c r="D98" s="274"/>
      <c r="E98" s="275"/>
      <c r="F98" s="275" t="s">
        <v>837</v>
      </c>
      <c r="G98" s="277" t="s">
        <v>838</v>
      </c>
    </row>
    <row r="99" spans="1:8" ht="115.95" customHeight="1">
      <c r="B99" s="235" t="s">
        <v>1720</v>
      </c>
      <c r="C99" s="235" t="s">
        <v>1584</v>
      </c>
      <c r="D99" s="279" t="s">
        <v>1539</v>
      </c>
      <c r="G99" s="111" t="s">
        <v>891</v>
      </c>
    </row>
    <row r="100" spans="1:8">
      <c r="E100" s="263"/>
      <c r="F100" s="263"/>
    </row>
    <row r="101" spans="1:8">
      <c r="E101" s="263"/>
      <c r="F101" s="263"/>
    </row>
    <row r="102" spans="1:8">
      <c r="E102" s="263"/>
      <c r="F102" s="263"/>
    </row>
    <row r="103" spans="1:8">
      <c r="E103" s="263"/>
      <c r="F103" s="263"/>
    </row>
    <row r="104" spans="1:8">
      <c r="E104" s="263"/>
      <c r="F104" s="263"/>
    </row>
    <row r="105" spans="1:8">
      <c r="E105" s="263"/>
      <c r="F105" s="263"/>
    </row>
    <row r="106" spans="1:8">
      <c r="E106" s="263"/>
      <c r="F106" s="263"/>
    </row>
    <row r="107" spans="1:8">
      <c r="E107" s="263"/>
      <c r="F107" s="263"/>
    </row>
    <row r="108" spans="1:8">
      <c r="E108" s="263"/>
      <c r="F108" s="263"/>
    </row>
    <row r="109" spans="1:8">
      <c r="E109" s="263"/>
      <c r="F109" s="263"/>
    </row>
    <row r="110" spans="1:8">
      <c r="E110" s="263"/>
      <c r="F110" s="263"/>
    </row>
  </sheetData>
  <mergeCells count="24">
    <mergeCell ref="B1:J1"/>
    <mergeCell ref="F93:G93"/>
    <mergeCell ref="F97:G97"/>
    <mergeCell ref="F68:G68"/>
    <mergeCell ref="F4:G4"/>
    <mergeCell ref="F8:G8"/>
    <mergeCell ref="F12:G12"/>
    <mergeCell ref="F65:F66"/>
    <mergeCell ref="G14:G16"/>
    <mergeCell ref="F18:G18"/>
    <mergeCell ref="F34:G34"/>
    <mergeCell ref="F41:G41"/>
    <mergeCell ref="F45:G45"/>
    <mergeCell ref="F50:G50"/>
    <mergeCell ref="F24:G24"/>
    <mergeCell ref="F28:G28"/>
    <mergeCell ref="F80:G80"/>
    <mergeCell ref="F85:G85"/>
    <mergeCell ref="F89:G89"/>
    <mergeCell ref="G20:G22"/>
    <mergeCell ref="F56:G56"/>
    <mergeCell ref="F63:G63"/>
    <mergeCell ref="F72:G72"/>
    <mergeCell ref="F76:G7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99060</xdr:colOff>
                    <xdr:row>5</xdr:row>
                    <xdr:rowOff>60960</xdr:rowOff>
                  </from>
                  <to>
                    <xdr:col>4</xdr:col>
                    <xdr:colOff>1409700</xdr:colOff>
                    <xdr:row>5</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0"/>
  <sheetViews>
    <sheetView rightToLeft="1" topLeftCell="B1" workbookViewId="0">
      <selection activeCell="B151" sqref="B151"/>
    </sheetView>
  </sheetViews>
  <sheetFormatPr defaultColWidth="8.77734375" defaultRowHeight="14.4"/>
  <cols>
    <col min="1" max="1" width="25.21875" style="1" hidden="1" customWidth="1"/>
    <col min="2" max="2" width="48.77734375" style="35" customWidth="1"/>
    <col min="3" max="3" width="102.21875" style="16" customWidth="1"/>
    <col min="4" max="4" width="8.77734375" style="1" customWidth="1"/>
    <col min="5" max="16384" width="8.77734375" style="1"/>
  </cols>
  <sheetData>
    <row r="1" spans="1:3" ht="21">
      <c r="A1" s="617" t="s">
        <v>129</v>
      </c>
      <c r="B1" s="618"/>
      <c r="C1" s="619"/>
    </row>
    <row r="2" spans="1:3" s="2" customFormat="1" ht="21.6">
      <c r="A2" s="3" t="s">
        <v>22</v>
      </c>
      <c r="B2" s="4" t="s">
        <v>27</v>
      </c>
      <c r="C2" s="4" t="s">
        <v>28</v>
      </c>
    </row>
    <row r="3" spans="1:3" s="2" customFormat="1" ht="43.95" customHeight="1">
      <c r="A3" s="625" t="s">
        <v>23</v>
      </c>
      <c r="B3" s="626"/>
      <c r="C3" s="627"/>
    </row>
    <row r="4" spans="1:3" ht="70.5" customHeight="1">
      <c r="B4" s="27" t="s">
        <v>29</v>
      </c>
      <c r="C4" s="6" t="s">
        <v>111</v>
      </c>
    </row>
    <row r="5" spans="1:3" s="228" customFormat="1" ht="46.05" customHeight="1">
      <c r="B5" s="229" t="s">
        <v>30</v>
      </c>
      <c r="C5" s="230" t="s">
        <v>31</v>
      </c>
    </row>
    <row r="6" spans="1:3" s="228" customFormat="1" ht="21.6">
      <c r="B6" s="229" t="s">
        <v>32</v>
      </c>
      <c r="C6" s="231" t="s">
        <v>33</v>
      </c>
    </row>
    <row r="7" spans="1:3" ht="22.2" thickBot="1">
      <c r="B7" s="27" t="s">
        <v>34</v>
      </c>
      <c r="C7" s="8" t="s">
        <v>35</v>
      </c>
    </row>
    <row r="8" spans="1:3" ht="31.05" customHeight="1" thickBot="1">
      <c r="B8" s="28" t="s">
        <v>37</v>
      </c>
      <c r="C8" s="9" t="s">
        <v>36</v>
      </c>
    </row>
    <row r="9" spans="1:3" s="232" customFormat="1" ht="41.55" customHeight="1" thickBot="1">
      <c r="B9" s="229" t="s">
        <v>39</v>
      </c>
      <c r="C9" s="233" t="s">
        <v>38</v>
      </c>
    </row>
    <row r="10" spans="1:3" ht="18.45" customHeight="1">
      <c r="B10" s="118" t="s">
        <v>45</v>
      </c>
      <c r="C10" s="118" t="s">
        <v>44</v>
      </c>
    </row>
    <row r="11" spans="1:3" ht="18.45" customHeight="1">
      <c r="B11" s="118"/>
      <c r="C11" s="118" t="s">
        <v>71</v>
      </c>
    </row>
    <row r="12" spans="1:3" ht="18.45" customHeight="1">
      <c r="B12" s="123"/>
      <c r="C12" s="118" t="s">
        <v>48</v>
      </c>
    </row>
    <row r="13" spans="1:3" ht="18.45" customHeight="1">
      <c r="B13" s="123"/>
      <c r="C13" s="118" t="s">
        <v>119</v>
      </c>
    </row>
    <row r="14" spans="1:3" ht="18.45" customHeight="1">
      <c r="B14" s="123"/>
      <c r="C14" s="118" t="s">
        <v>124</v>
      </c>
    </row>
    <row r="15" spans="1:3" ht="39.450000000000003" customHeight="1">
      <c r="B15" s="123"/>
      <c r="C15" s="118" t="s">
        <v>159</v>
      </c>
    </row>
    <row r="16" spans="1:3" s="10" customFormat="1" ht="46.5" customHeight="1" thickBot="1">
      <c r="B16" s="7" t="s">
        <v>46</v>
      </c>
      <c r="C16" s="13"/>
    </row>
    <row r="17" spans="1:3" ht="46.95" customHeight="1" thickBot="1">
      <c r="B17" s="27" t="s">
        <v>42</v>
      </c>
      <c r="C17" s="14" t="s">
        <v>41</v>
      </c>
    </row>
    <row r="18" spans="1:3" ht="46.95" customHeight="1">
      <c r="B18" s="27" t="s">
        <v>113</v>
      </c>
      <c r="C18" s="15" t="s">
        <v>59</v>
      </c>
    </row>
    <row r="19" spans="1:3" ht="64.5" customHeight="1">
      <c r="B19" s="29" t="s">
        <v>52</v>
      </c>
    </row>
    <row r="20" spans="1:3" ht="63.45" customHeight="1">
      <c r="B20" s="7" t="s">
        <v>47</v>
      </c>
    </row>
    <row r="21" spans="1:3" ht="43.2">
      <c r="B21" s="7" t="s">
        <v>49</v>
      </c>
      <c r="C21" s="17"/>
    </row>
    <row r="22" spans="1:3" ht="21.6">
      <c r="B22" s="7" t="s">
        <v>143</v>
      </c>
    </row>
    <row r="23" spans="1:3" ht="21.6">
      <c r="B23" s="7" t="s">
        <v>51</v>
      </c>
    </row>
    <row r="24" spans="1:3" s="21" customFormat="1" ht="21.6">
      <c r="B24" s="30"/>
      <c r="C24" s="20"/>
    </row>
    <row r="25" spans="1:3" ht="24.45" customHeight="1">
      <c r="A25" s="628" t="s">
        <v>24</v>
      </c>
      <c r="B25" s="628"/>
      <c r="C25" s="629"/>
    </row>
    <row r="26" spans="1:3" s="120" customFormat="1" ht="99" customHeight="1">
      <c r="B26" s="118" t="s">
        <v>114</v>
      </c>
      <c r="C26" s="122"/>
    </row>
    <row r="27" spans="1:3" s="120" customFormat="1" ht="21.6">
      <c r="B27" s="124" t="s">
        <v>55</v>
      </c>
      <c r="C27" s="123"/>
    </row>
    <row r="28" spans="1:3" s="120" customFormat="1" ht="21.6">
      <c r="B28" s="124" t="s">
        <v>56</v>
      </c>
      <c r="C28" s="133" t="s">
        <v>58</v>
      </c>
    </row>
    <row r="29" spans="1:3" s="120" customFormat="1" ht="21.6">
      <c r="B29" s="122" t="s">
        <v>57</v>
      </c>
      <c r="C29" s="123"/>
    </row>
    <row r="30" spans="1:3" s="120" customFormat="1" ht="86.4">
      <c r="B30" s="118" t="s">
        <v>115</v>
      </c>
      <c r="C30" s="129" t="s">
        <v>126</v>
      </c>
    </row>
    <row r="31" spans="1:3" ht="44.55" customHeight="1">
      <c r="B31" s="27" t="s">
        <v>112</v>
      </c>
      <c r="C31" s="5" t="s">
        <v>127</v>
      </c>
    </row>
    <row r="32" spans="1:3" ht="43.2">
      <c r="B32" s="118" t="s">
        <v>117</v>
      </c>
      <c r="C32" s="119" t="s">
        <v>61</v>
      </c>
    </row>
    <row r="33" spans="2:3" ht="21.6">
      <c r="B33" s="118" t="s">
        <v>120</v>
      </c>
      <c r="C33" s="120"/>
    </row>
    <row r="34" spans="2:3" ht="21.6">
      <c r="B34" s="118" t="s">
        <v>121</v>
      </c>
      <c r="C34" s="121" t="s">
        <v>70</v>
      </c>
    </row>
    <row r="35" spans="2:3" ht="21.6">
      <c r="B35" s="118"/>
      <c r="C35" s="122" t="s">
        <v>78</v>
      </c>
    </row>
    <row r="36" spans="2:3" ht="21.6">
      <c r="B36" s="118"/>
      <c r="C36" s="121" t="s">
        <v>128</v>
      </c>
    </row>
    <row r="37" spans="2:3" ht="21.6">
      <c r="B37" s="118"/>
      <c r="C37" s="122" t="s">
        <v>118</v>
      </c>
    </row>
    <row r="38" spans="2:3" ht="21.6">
      <c r="B38" s="118"/>
      <c r="C38" s="122" t="s">
        <v>142</v>
      </c>
    </row>
    <row r="39" spans="2:3" ht="21.6">
      <c r="B39" s="118"/>
      <c r="C39" s="122"/>
    </row>
    <row r="40" spans="2:3" ht="21.6">
      <c r="B40" s="118" t="s">
        <v>122</v>
      </c>
      <c r="C40" s="123" t="s">
        <v>130</v>
      </c>
    </row>
    <row r="41" spans="2:3" ht="21.6">
      <c r="B41" s="118"/>
      <c r="C41" s="123" t="s">
        <v>74</v>
      </c>
    </row>
    <row r="42" spans="2:3" ht="21.6">
      <c r="B42" s="118"/>
      <c r="C42" s="123" t="s">
        <v>66</v>
      </c>
    </row>
    <row r="43" spans="2:3" ht="21.6">
      <c r="B43" s="118"/>
      <c r="C43" s="123" t="s">
        <v>131</v>
      </c>
    </row>
    <row r="44" spans="2:3" ht="21.6">
      <c r="B44" s="118"/>
      <c r="C44" s="123" t="s">
        <v>132</v>
      </c>
    </row>
    <row r="45" spans="2:3" ht="21.6">
      <c r="B45" s="118"/>
      <c r="C45" s="123" t="s">
        <v>62</v>
      </c>
    </row>
    <row r="46" spans="2:3" ht="21.6">
      <c r="B46" s="118"/>
      <c r="C46" s="123" t="s">
        <v>141</v>
      </c>
    </row>
    <row r="47" spans="2:3" ht="21.6">
      <c r="B47" s="118"/>
      <c r="C47" s="123" t="s">
        <v>40</v>
      </c>
    </row>
    <row r="48" spans="2:3" ht="21.6">
      <c r="B48" s="118"/>
      <c r="C48" s="123"/>
    </row>
    <row r="49" spans="2:4" ht="43.95" customHeight="1">
      <c r="B49" s="124" t="s">
        <v>60</v>
      </c>
      <c r="C49" s="123"/>
    </row>
    <row r="50" spans="2:4" ht="43.2">
      <c r="B50" s="7" t="s">
        <v>64</v>
      </c>
    </row>
    <row r="51" spans="2:4" ht="43.2">
      <c r="B51" s="7" t="s">
        <v>65</v>
      </c>
    </row>
    <row r="52" spans="2:4" s="120" customFormat="1" ht="43.2">
      <c r="B52" s="122" t="s">
        <v>135</v>
      </c>
      <c r="C52" s="123" t="s">
        <v>133</v>
      </c>
    </row>
    <row r="53" spans="2:4" s="120" customFormat="1" ht="21.6">
      <c r="B53" s="122"/>
      <c r="C53" s="123" t="s">
        <v>68</v>
      </c>
    </row>
    <row r="54" spans="2:4" s="120" customFormat="1" ht="21.6">
      <c r="B54" s="122"/>
      <c r="C54" s="123" t="s">
        <v>75</v>
      </c>
    </row>
    <row r="55" spans="2:4" s="120" customFormat="1" ht="51" customHeight="1">
      <c r="B55" s="130"/>
      <c r="C55" s="131" t="s">
        <v>69</v>
      </c>
    </row>
    <row r="56" spans="2:4" s="120" customFormat="1" ht="40.950000000000003" customHeight="1">
      <c r="B56" s="130"/>
      <c r="C56" s="131" t="s">
        <v>134</v>
      </c>
      <c r="D56" s="123"/>
    </row>
    <row r="57" spans="2:4" s="120" customFormat="1" ht="28.5" customHeight="1">
      <c r="B57" s="130"/>
      <c r="C57" s="131" t="s">
        <v>77</v>
      </c>
      <c r="D57" s="123"/>
    </row>
    <row r="58" spans="2:4" s="120" customFormat="1" ht="28.5" customHeight="1">
      <c r="B58" s="130"/>
      <c r="C58" s="131" t="s">
        <v>95</v>
      </c>
      <c r="D58" s="123"/>
    </row>
    <row r="59" spans="2:4" s="120" customFormat="1" ht="28.5" customHeight="1">
      <c r="B59" s="130"/>
      <c r="C59" s="131" t="s">
        <v>76</v>
      </c>
      <c r="D59" s="123"/>
    </row>
    <row r="60" spans="2:4" ht="28.5" customHeight="1">
      <c r="B60" s="32" t="s">
        <v>140</v>
      </c>
      <c r="C60" s="24" t="s">
        <v>137</v>
      </c>
      <c r="D60" s="16"/>
    </row>
    <row r="61" spans="2:4" ht="28.5" customHeight="1">
      <c r="B61" s="29"/>
      <c r="C61" s="24" t="s">
        <v>80</v>
      </c>
      <c r="D61" s="16"/>
    </row>
    <row r="62" spans="2:4" ht="28.5" customHeight="1">
      <c r="B62" s="29"/>
      <c r="C62" s="24" t="s">
        <v>53</v>
      </c>
      <c r="D62" s="16"/>
    </row>
    <row r="63" spans="2:4" ht="54" customHeight="1">
      <c r="B63" s="27" t="s">
        <v>136</v>
      </c>
      <c r="C63" s="5" t="s">
        <v>123</v>
      </c>
      <c r="D63" s="16"/>
    </row>
    <row r="64" spans="2:4" ht="39" customHeight="1">
      <c r="B64" s="7" t="s">
        <v>138</v>
      </c>
    </row>
    <row r="65" spans="1:3" ht="42.45" customHeight="1">
      <c r="B65" s="7" t="s">
        <v>160</v>
      </c>
    </row>
    <row r="66" spans="1:3" s="21" customFormat="1" ht="21.6">
      <c r="B66" s="33"/>
      <c r="C66" s="20"/>
    </row>
    <row r="67" spans="1:3" ht="14.55" customHeight="1">
      <c r="A67" s="628" t="s">
        <v>25</v>
      </c>
      <c r="B67" s="628"/>
      <c r="C67" s="629"/>
    </row>
    <row r="68" spans="1:3" ht="37.5" customHeight="1">
      <c r="B68" s="31" t="s">
        <v>81</v>
      </c>
    </row>
    <row r="69" spans="1:3" ht="22.2" thickBot="1">
      <c r="B69" s="31" t="s">
        <v>82</v>
      </c>
    </row>
    <row r="70" spans="1:3" ht="21.6">
      <c r="B70" s="620" t="s">
        <v>83</v>
      </c>
      <c r="C70" s="18" t="s">
        <v>84</v>
      </c>
    </row>
    <row r="71" spans="1:3" ht="22.5" customHeight="1">
      <c r="B71" s="620"/>
      <c r="C71" s="19" t="s">
        <v>85</v>
      </c>
    </row>
    <row r="72" spans="1:3" ht="43.2">
      <c r="B72" s="620"/>
      <c r="C72" s="19" t="s">
        <v>86</v>
      </c>
    </row>
    <row r="73" spans="1:3" ht="21.6">
      <c r="B73" s="620"/>
      <c r="C73" s="19" t="s">
        <v>87</v>
      </c>
    </row>
    <row r="74" spans="1:3" ht="21.6">
      <c r="B74" s="620"/>
      <c r="C74" s="19" t="s">
        <v>88</v>
      </c>
    </row>
    <row r="75" spans="1:3" ht="22.2" thickBot="1">
      <c r="B75" s="620"/>
      <c r="C75" s="12" t="s">
        <v>89</v>
      </c>
    </row>
    <row r="76" spans="1:3" s="21" customFormat="1" ht="21.6">
      <c r="B76" s="34"/>
      <c r="C76" s="22"/>
    </row>
    <row r="77" spans="1:3" ht="27.45" customHeight="1">
      <c r="A77" s="623" t="s">
        <v>26</v>
      </c>
      <c r="B77" s="623"/>
      <c r="C77" s="624"/>
    </row>
    <row r="78" spans="1:3" ht="64.8">
      <c r="B78" s="27" t="s">
        <v>150</v>
      </c>
      <c r="C78" s="25" t="s">
        <v>144</v>
      </c>
    </row>
    <row r="79" spans="1:3" s="120" customFormat="1" ht="43.2">
      <c r="B79" s="118" t="s">
        <v>152</v>
      </c>
      <c r="C79" s="122" t="s">
        <v>153</v>
      </c>
    </row>
    <row r="80" spans="1:3" s="120" customFormat="1" ht="21.6">
      <c r="B80" s="118"/>
      <c r="C80" s="122" t="s">
        <v>43</v>
      </c>
    </row>
    <row r="81" spans="2:3" s="120" customFormat="1" ht="21.6">
      <c r="B81" s="118"/>
      <c r="C81" s="122" t="s">
        <v>54</v>
      </c>
    </row>
    <row r="82" spans="2:3" s="120" customFormat="1" ht="21.6">
      <c r="B82" s="118"/>
      <c r="C82" s="122" t="s">
        <v>125</v>
      </c>
    </row>
    <row r="83" spans="2:3" s="120" customFormat="1" ht="21.6">
      <c r="B83" s="118"/>
      <c r="C83" s="138" t="s">
        <v>116</v>
      </c>
    </row>
    <row r="84" spans="2:3" s="120" customFormat="1" ht="21.6">
      <c r="B84" s="118"/>
      <c r="C84" s="138" t="s">
        <v>73</v>
      </c>
    </row>
    <row r="85" spans="2:3" s="120" customFormat="1" ht="21" customHeight="1">
      <c r="B85" s="118"/>
      <c r="C85" s="138" t="s">
        <v>50</v>
      </c>
    </row>
    <row r="86" spans="2:3" s="120" customFormat="1" ht="21.6">
      <c r="B86" s="118"/>
      <c r="C86" s="138" t="s">
        <v>72</v>
      </c>
    </row>
    <row r="87" spans="2:3" s="120" customFormat="1" ht="21.6">
      <c r="B87" s="118"/>
      <c r="C87" s="138" t="s">
        <v>79</v>
      </c>
    </row>
    <row r="88" spans="2:3" s="120" customFormat="1" ht="21.6">
      <c r="B88" s="118"/>
      <c r="C88" s="138" t="s">
        <v>63</v>
      </c>
    </row>
    <row r="89" spans="2:3" s="120" customFormat="1" ht="21.6">
      <c r="B89" s="118"/>
      <c r="C89" s="138" t="s">
        <v>67</v>
      </c>
    </row>
    <row r="90" spans="2:3" s="120" customFormat="1" ht="21.6">
      <c r="B90" s="118"/>
      <c r="C90" s="138" t="s">
        <v>139</v>
      </c>
    </row>
    <row r="91" spans="2:3" s="120" customFormat="1" ht="43.8" thickBot="1">
      <c r="B91" s="118" t="s">
        <v>155</v>
      </c>
      <c r="C91" s="141" t="s">
        <v>92</v>
      </c>
    </row>
    <row r="92" spans="2:3" ht="43.8" thickBot="1">
      <c r="B92" s="36" t="s">
        <v>151</v>
      </c>
      <c r="C92" s="18" t="s">
        <v>90</v>
      </c>
    </row>
    <row r="93" spans="2:3" s="120" customFormat="1" ht="22.2" thickBot="1">
      <c r="B93" s="139"/>
      <c r="C93" s="139" t="s">
        <v>91</v>
      </c>
    </row>
    <row r="94" spans="2:3" s="120" customFormat="1" ht="21.6">
      <c r="B94" s="614" t="s">
        <v>145</v>
      </c>
      <c r="C94" s="140" t="s">
        <v>93</v>
      </c>
    </row>
    <row r="95" spans="2:3" s="120" customFormat="1" ht="21.6">
      <c r="B95" s="614"/>
      <c r="C95" s="139" t="s">
        <v>146</v>
      </c>
    </row>
    <row r="96" spans="2:3" s="120" customFormat="1" ht="21.6">
      <c r="B96" s="614"/>
      <c r="C96" s="139" t="s">
        <v>147</v>
      </c>
    </row>
    <row r="97" spans="1:3" s="120" customFormat="1" ht="21.6">
      <c r="B97" s="614"/>
      <c r="C97" s="139" t="s">
        <v>148</v>
      </c>
    </row>
    <row r="98" spans="1:3" s="120" customFormat="1" ht="21.6">
      <c r="B98" s="614"/>
      <c r="C98" s="139" t="s">
        <v>161</v>
      </c>
    </row>
    <row r="99" spans="1:3" s="120" customFormat="1" ht="21.6">
      <c r="B99" s="614"/>
      <c r="C99" s="139" t="s">
        <v>162</v>
      </c>
    </row>
    <row r="100" spans="1:3" s="120" customFormat="1" ht="21.6">
      <c r="B100" s="614"/>
      <c r="C100" s="139" t="s">
        <v>149</v>
      </c>
    </row>
    <row r="101" spans="1:3" s="120" customFormat="1" ht="21.6">
      <c r="B101" s="614"/>
      <c r="C101" s="139" t="s">
        <v>163</v>
      </c>
    </row>
    <row r="102" spans="1:3" s="120" customFormat="1" ht="22.2" thickBot="1">
      <c r="B102" s="614"/>
      <c r="C102" s="141" t="s">
        <v>94</v>
      </c>
    </row>
    <row r="103" spans="1:3" ht="31.05" customHeight="1">
      <c r="B103" s="620" t="s">
        <v>156</v>
      </c>
      <c r="C103" s="621" t="s">
        <v>96</v>
      </c>
    </row>
    <row r="104" spans="1:3" ht="15" thickBot="1">
      <c r="B104" s="620"/>
      <c r="C104" s="622"/>
    </row>
    <row r="105" spans="1:3" s="21" customFormat="1" ht="22.2" thickBot="1">
      <c r="B105" s="34"/>
      <c r="C105" s="23"/>
    </row>
    <row r="106" spans="1:3" ht="31.05" customHeight="1" thickBot="1">
      <c r="A106" s="615" t="s">
        <v>110</v>
      </c>
      <c r="B106" s="615"/>
      <c r="C106" s="616"/>
    </row>
    <row r="107" spans="1:3" ht="31.05" customHeight="1" thickBot="1">
      <c r="A107" s="26"/>
      <c r="B107" s="27" t="s">
        <v>154</v>
      </c>
      <c r="C107" s="9" t="s">
        <v>164</v>
      </c>
    </row>
    <row r="108" spans="1:3" s="120" customFormat="1" ht="65.400000000000006" thickBot="1">
      <c r="B108" s="118" t="s">
        <v>97</v>
      </c>
      <c r="C108" s="137" t="s">
        <v>98</v>
      </c>
    </row>
    <row r="109" spans="1:3" ht="65.400000000000006" thickBot="1">
      <c r="B109" s="27" t="s">
        <v>157</v>
      </c>
      <c r="C109" s="11" t="s">
        <v>99</v>
      </c>
    </row>
    <row r="110" spans="1:3" ht="43.8" thickBot="1">
      <c r="B110" s="27" t="s">
        <v>158</v>
      </c>
      <c r="C110" s="11" t="s">
        <v>100</v>
      </c>
    </row>
    <row r="111" spans="1:3" s="120" customFormat="1" ht="14.55" customHeight="1">
      <c r="B111" s="613" t="s">
        <v>165</v>
      </c>
      <c r="C111" s="630" t="s">
        <v>101</v>
      </c>
    </row>
    <row r="112" spans="1:3" s="120" customFormat="1" ht="14.55" customHeight="1" thickBot="1">
      <c r="B112" s="613"/>
      <c r="C112" s="631"/>
    </row>
    <row r="113" spans="2:3" s="120" customFormat="1" ht="21.6">
      <c r="B113" s="122"/>
      <c r="C113" s="122" t="s">
        <v>102</v>
      </c>
    </row>
    <row r="114" spans="2:3" s="120" customFormat="1" ht="21.6">
      <c r="B114" s="122"/>
      <c r="C114" s="122" t="s">
        <v>103</v>
      </c>
    </row>
    <row r="115" spans="2:3" s="120" customFormat="1" ht="21.6">
      <c r="B115" s="118"/>
      <c r="C115" s="118" t="s">
        <v>104</v>
      </c>
    </row>
    <row r="116" spans="2:3" s="120" customFormat="1" ht="21.6">
      <c r="B116" s="118"/>
      <c r="C116" s="118" t="s">
        <v>105</v>
      </c>
    </row>
    <row r="117" spans="2:3" s="120" customFormat="1" ht="21.6">
      <c r="B117" s="118"/>
      <c r="C117" s="118" t="s">
        <v>106</v>
      </c>
    </row>
    <row r="118" spans="2:3" s="120" customFormat="1" ht="21.6">
      <c r="B118" s="118"/>
      <c r="C118" s="118" t="s">
        <v>107</v>
      </c>
    </row>
    <row r="119" spans="2:3" s="120" customFormat="1" ht="21.6">
      <c r="B119" s="118"/>
      <c r="C119" s="118" t="s">
        <v>108</v>
      </c>
    </row>
    <row r="120" spans="2:3" s="120" customFormat="1" ht="21.6">
      <c r="B120" s="118"/>
      <c r="C120" s="118" t="s">
        <v>109</v>
      </c>
    </row>
  </sheetData>
  <mergeCells count="12">
    <mergeCell ref="B111:B112"/>
    <mergeCell ref="B94:B102"/>
    <mergeCell ref="A106:C106"/>
    <mergeCell ref="A1:C1"/>
    <mergeCell ref="B70:B75"/>
    <mergeCell ref="B103:B104"/>
    <mergeCell ref="C103:C104"/>
    <mergeCell ref="A77:C77"/>
    <mergeCell ref="A3:C3"/>
    <mergeCell ref="A25:C25"/>
    <mergeCell ref="A67:C67"/>
    <mergeCell ref="C111:C112"/>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74"/>
  <sheetViews>
    <sheetView rightToLeft="1" topLeftCell="A2" zoomScaleNormal="100" workbookViewId="0">
      <pane ySplit="1" topLeftCell="A31" activePane="bottomLeft" state="frozen"/>
      <selection activeCell="A2" sqref="A2"/>
      <selection pane="bottomLeft" activeCell="A191" sqref="A191"/>
    </sheetView>
  </sheetViews>
  <sheetFormatPr defaultColWidth="8.77734375" defaultRowHeight="14.4"/>
  <cols>
    <col min="1" max="1" width="8.77734375" style="154"/>
    <col min="2" max="2" width="11.33203125" style="212" customWidth="1"/>
    <col min="3" max="3" width="35" style="235" customWidth="1"/>
    <col min="4" max="4" width="38.33203125" style="155" customWidth="1"/>
    <col min="5" max="5" width="6.77734375" style="154" customWidth="1"/>
    <col min="6" max="6" width="32.77734375" style="111" customWidth="1"/>
    <col min="7" max="7" width="17.77734375" style="212" customWidth="1"/>
    <col min="8" max="8" width="10.5546875" style="212" hidden="1" customWidth="1"/>
    <col min="9" max="9" width="10.5546875" style="212" customWidth="1"/>
    <col min="10" max="10" width="9.6640625" style="212" customWidth="1"/>
    <col min="11" max="11" width="8" style="212" bestFit="1" customWidth="1"/>
    <col min="12" max="12" width="23.21875" style="438" bestFit="1" customWidth="1"/>
    <col min="13" max="13" width="30.21875" style="460" customWidth="1"/>
    <col min="14" max="14" width="93.6640625" style="154" customWidth="1"/>
    <col min="15" max="15" width="18.77734375" style="155" customWidth="1"/>
    <col min="16" max="16" width="11" style="155" customWidth="1"/>
    <col min="17" max="17" width="11" style="304" customWidth="1"/>
    <col min="18" max="18" width="46.6640625" style="155" customWidth="1"/>
    <col min="19" max="19" width="93.44140625" style="155" customWidth="1"/>
    <col min="20" max="20" width="72.6640625" style="155" customWidth="1"/>
    <col min="21" max="16384" width="8.77734375" style="155"/>
  </cols>
  <sheetData>
    <row r="1" spans="1:21" s="635" customFormat="1" ht="21" hidden="1">
      <c r="A1" s="632" t="s">
        <v>1270</v>
      </c>
      <c r="B1" s="633"/>
      <c r="C1" s="633"/>
      <c r="D1" s="633"/>
      <c r="E1" s="633"/>
      <c r="F1" s="633"/>
      <c r="G1" s="633"/>
      <c r="H1" s="633"/>
      <c r="I1" s="633"/>
      <c r="J1" s="633"/>
      <c r="K1" s="633"/>
      <c r="L1" s="633"/>
      <c r="M1" s="633"/>
      <c r="N1" s="633"/>
      <c r="O1" s="633"/>
      <c r="P1" s="633"/>
      <c r="Q1" s="633"/>
      <c r="R1" s="633"/>
      <c r="S1" s="633"/>
      <c r="T1" s="633"/>
      <c r="U1" s="634"/>
    </row>
    <row r="2" spans="1:21" s="2" customFormat="1" ht="93.6">
      <c r="A2" s="345"/>
      <c r="B2" s="345" t="s">
        <v>0</v>
      </c>
      <c r="C2" s="403" t="s">
        <v>763</v>
      </c>
      <c r="D2" s="345" t="s">
        <v>21</v>
      </c>
      <c r="E2" s="345" t="s">
        <v>692</v>
      </c>
      <c r="F2" s="345" t="s">
        <v>696</v>
      </c>
      <c r="G2" s="359" t="s">
        <v>699</v>
      </c>
      <c r="H2" s="359" t="s">
        <v>893</v>
      </c>
      <c r="I2" s="359" t="s">
        <v>894</v>
      </c>
      <c r="J2" s="359" t="s">
        <v>700</v>
      </c>
      <c r="K2" s="359" t="s">
        <v>895</v>
      </c>
      <c r="L2" s="636" t="s">
        <v>1266</v>
      </c>
      <c r="M2" s="637"/>
      <c r="N2" s="345" t="s">
        <v>680</v>
      </c>
      <c r="O2" s="345" t="s">
        <v>1229</v>
      </c>
      <c r="P2" s="345" t="s">
        <v>1231</v>
      </c>
      <c r="Q2" s="346"/>
      <c r="R2" s="345" t="s">
        <v>390</v>
      </c>
      <c r="S2" s="345" t="s">
        <v>391</v>
      </c>
      <c r="T2" s="345" t="s">
        <v>392</v>
      </c>
    </row>
    <row r="3" spans="1:21" s="2" customFormat="1" ht="15.6">
      <c r="A3" s="345"/>
      <c r="B3" s="345"/>
      <c r="C3" s="403"/>
      <c r="D3" s="345"/>
      <c r="E3" s="345"/>
      <c r="F3" s="345"/>
      <c r="G3" s="359"/>
      <c r="H3" s="359"/>
      <c r="I3" s="359"/>
      <c r="J3" s="359"/>
      <c r="K3" s="359"/>
      <c r="L3" s="439" t="s">
        <v>1267</v>
      </c>
      <c r="M3" s="440" t="s">
        <v>1268</v>
      </c>
      <c r="N3" s="345"/>
      <c r="O3" s="345"/>
      <c r="P3" s="345"/>
      <c r="Q3" s="346"/>
      <c r="R3" s="345"/>
      <c r="S3" s="345"/>
      <c r="T3" s="345"/>
    </row>
    <row r="4" spans="1:21" s="146" customFormat="1" ht="28.8">
      <c r="A4" s="145">
        <v>1</v>
      </c>
      <c r="B4" s="181" t="s">
        <v>12</v>
      </c>
      <c r="C4" s="147" t="s">
        <v>198</v>
      </c>
      <c r="D4" s="177" t="s">
        <v>710</v>
      </c>
      <c r="E4" s="145">
        <v>1</v>
      </c>
      <c r="F4" s="176" t="s">
        <v>194</v>
      </c>
      <c r="G4" s="484">
        <v>0.98</v>
      </c>
      <c r="H4" s="484">
        <v>0.98</v>
      </c>
      <c r="I4" s="484">
        <v>0.98</v>
      </c>
      <c r="J4" s="484">
        <v>0.98</v>
      </c>
      <c r="K4" s="484">
        <v>0.98</v>
      </c>
      <c r="L4" s="420">
        <v>4</v>
      </c>
      <c r="M4" s="441"/>
      <c r="N4" s="145"/>
      <c r="Q4" s="304"/>
      <c r="R4" s="155"/>
      <c r="S4" s="155"/>
      <c r="T4" s="155"/>
    </row>
    <row r="5" spans="1:21" s="146" customFormat="1" ht="28.8">
      <c r="A5" s="145"/>
      <c r="B5" s="181"/>
      <c r="C5" s="147"/>
      <c r="D5" s="177"/>
      <c r="E5" s="145"/>
      <c r="F5" s="176" t="s">
        <v>1442</v>
      </c>
      <c r="G5" s="176">
        <v>87</v>
      </c>
      <c r="H5" s="176"/>
      <c r="I5" s="176">
        <v>89</v>
      </c>
      <c r="J5" s="176">
        <v>91</v>
      </c>
      <c r="K5" s="176">
        <v>92</v>
      </c>
      <c r="L5" s="421">
        <v>4</v>
      </c>
      <c r="M5" s="441"/>
      <c r="N5" s="145"/>
      <c r="Q5" s="304"/>
      <c r="R5" s="155"/>
      <c r="S5" s="155"/>
      <c r="T5" s="155"/>
    </row>
    <row r="6" spans="1:21" s="146" customFormat="1" ht="123" customHeight="1">
      <c r="A6" s="145"/>
      <c r="B6" s="145"/>
      <c r="C6" s="147" t="s">
        <v>196</v>
      </c>
      <c r="D6" s="147" t="s">
        <v>709</v>
      </c>
      <c r="E6" s="145">
        <v>2</v>
      </c>
      <c r="F6" s="176" t="s">
        <v>197</v>
      </c>
      <c r="G6" s="484">
        <v>0.35</v>
      </c>
      <c r="H6" s="176"/>
      <c r="I6" s="484">
        <v>0.34</v>
      </c>
      <c r="J6" s="484">
        <v>0.33</v>
      </c>
      <c r="K6" s="484">
        <v>0.32</v>
      </c>
      <c r="L6" s="421">
        <v>4</v>
      </c>
      <c r="M6" s="441"/>
      <c r="N6" s="147" t="s">
        <v>835</v>
      </c>
      <c r="Q6" s="304"/>
      <c r="R6" s="155"/>
      <c r="S6" s="155"/>
      <c r="T6" s="155"/>
    </row>
    <row r="7" spans="1:21" s="146" customFormat="1" ht="47.55" customHeight="1">
      <c r="A7" s="145"/>
      <c r="B7" s="181"/>
      <c r="C7" s="147"/>
      <c r="D7" s="182"/>
      <c r="E7" s="145">
        <v>2</v>
      </c>
      <c r="F7" s="176" t="s">
        <v>1443</v>
      </c>
      <c r="G7" s="484">
        <v>0.4</v>
      </c>
      <c r="H7" s="176"/>
      <c r="I7" s="484">
        <v>0.39</v>
      </c>
      <c r="J7" s="484">
        <v>0.37</v>
      </c>
      <c r="K7" s="484">
        <v>0.36</v>
      </c>
      <c r="L7" s="421">
        <v>4</v>
      </c>
      <c r="M7" s="441"/>
      <c r="N7" s="143"/>
      <c r="Q7" s="304"/>
      <c r="R7" s="155"/>
      <c r="S7" s="155"/>
      <c r="T7" s="155"/>
    </row>
    <row r="8" spans="1:21" s="146" customFormat="1" ht="72.45" customHeight="1">
      <c r="A8" s="145"/>
      <c r="B8" s="181"/>
      <c r="C8" s="147" t="s">
        <v>765</v>
      </c>
      <c r="D8" s="176" t="s">
        <v>708</v>
      </c>
      <c r="E8" s="145">
        <v>2</v>
      </c>
      <c r="F8" s="176" t="s">
        <v>706</v>
      </c>
      <c r="G8" s="176"/>
      <c r="H8" s="176"/>
      <c r="I8" s="176"/>
      <c r="J8" s="176"/>
      <c r="K8" s="176"/>
      <c r="L8" s="421">
        <v>4</v>
      </c>
      <c r="M8" s="441"/>
      <c r="N8" s="147" t="s">
        <v>683</v>
      </c>
      <c r="Q8" s="304"/>
      <c r="R8" s="155"/>
      <c r="S8" s="155"/>
      <c r="T8" s="155"/>
    </row>
    <row r="9" spans="1:21" s="146" customFormat="1" ht="184.2" customHeight="1">
      <c r="A9" s="145"/>
      <c r="B9" s="181"/>
      <c r="C9" s="147" t="s">
        <v>238</v>
      </c>
      <c r="D9" s="176" t="s">
        <v>659</v>
      </c>
      <c r="E9" s="145">
        <v>2</v>
      </c>
      <c r="F9" s="176" t="s">
        <v>1441</v>
      </c>
      <c r="G9" s="176">
        <v>10</v>
      </c>
      <c r="H9" s="176"/>
      <c r="I9" s="176">
        <v>11</v>
      </c>
      <c r="J9" s="176">
        <v>12</v>
      </c>
      <c r="K9" s="176">
        <v>13</v>
      </c>
      <c r="L9" s="421">
        <v>6</v>
      </c>
      <c r="M9" s="441"/>
      <c r="N9" s="147" t="s">
        <v>695</v>
      </c>
      <c r="O9" s="147" t="s">
        <v>1239</v>
      </c>
      <c r="P9" s="147" t="s">
        <v>1240</v>
      </c>
      <c r="Q9" s="304"/>
      <c r="R9" s="155"/>
      <c r="S9" s="155"/>
      <c r="T9" s="155"/>
    </row>
    <row r="10" spans="1:21" s="146" customFormat="1" ht="28.8">
      <c r="A10" s="145"/>
      <c r="B10" s="181"/>
      <c r="C10" s="147"/>
      <c r="D10" s="177" t="s">
        <v>660</v>
      </c>
      <c r="E10" s="145">
        <v>2</v>
      </c>
      <c r="F10" s="176" t="s">
        <v>707</v>
      </c>
      <c r="G10" s="176">
        <v>2.2999999999999998</v>
      </c>
      <c r="H10" s="176"/>
      <c r="I10" s="176">
        <v>2.5</v>
      </c>
      <c r="J10" s="176">
        <v>5</v>
      </c>
      <c r="K10" s="176">
        <v>7</v>
      </c>
      <c r="L10" s="421" t="s">
        <v>1271</v>
      </c>
      <c r="M10" s="441"/>
      <c r="N10" s="145"/>
      <c r="Q10" s="304"/>
      <c r="R10" s="155"/>
      <c r="S10" s="155"/>
      <c r="T10" s="155"/>
    </row>
    <row r="11" spans="1:21" s="146" customFormat="1" ht="28.8">
      <c r="A11" s="145"/>
      <c r="B11" s="181"/>
      <c r="C11" s="147" t="s">
        <v>764</v>
      </c>
      <c r="D11" s="177" t="s">
        <v>711</v>
      </c>
      <c r="E11" s="145">
        <v>2</v>
      </c>
      <c r="F11" s="176" t="s">
        <v>1444</v>
      </c>
      <c r="G11" s="484">
        <v>0.35</v>
      </c>
      <c r="H11" s="176"/>
      <c r="I11" s="484">
        <v>0.36</v>
      </c>
      <c r="J11" s="484">
        <v>0.37</v>
      </c>
      <c r="K11" s="484">
        <v>0.39</v>
      </c>
      <c r="L11" s="421"/>
      <c r="M11" s="441"/>
      <c r="N11" s="145"/>
      <c r="Q11" s="304"/>
      <c r="R11" s="155" t="s">
        <v>462</v>
      </c>
      <c r="S11" s="155" t="s">
        <v>412</v>
      </c>
      <c r="T11" s="155" t="s">
        <v>413</v>
      </c>
    </row>
    <row r="12" spans="1:21" s="146" customFormat="1" ht="28.8">
      <c r="A12" s="145"/>
      <c r="B12" s="181"/>
      <c r="C12" s="147"/>
      <c r="D12" s="177"/>
      <c r="E12" s="145"/>
      <c r="F12" s="176" t="s">
        <v>1445</v>
      </c>
      <c r="G12" s="484">
        <v>0.13</v>
      </c>
      <c r="H12" s="176"/>
      <c r="I12" s="484">
        <v>0.16</v>
      </c>
      <c r="J12" s="484">
        <v>0.25</v>
      </c>
      <c r="K12" s="484">
        <v>0.3</v>
      </c>
      <c r="L12" s="421">
        <v>6</v>
      </c>
      <c r="M12" s="441"/>
      <c r="N12" s="145"/>
      <c r="Q12" s="304"/>
      <c r="R12" s="155"/>
      <c r="S12" s="155"/>
      <c r="T12" s="155"/>
    </row>
    <row r="13" spans="1:21" s="146" customFormat="1" ht="28.8">
      <c r="A13" s="145"/>
      <c r="B13" s="181"/>
      <c r="C13" s="147"/>
      <c r="D13" s="176"/>
      <c r="E13" s="145"/>
      <c r="F13" s="176" t="s">
        <v>212</v>
      </c>
      <c r="G13" s="484">
        <v>0.82</v>
      </c>
      <c r="H13" s="176"/>
      <c r="I13" s="484">
        <v>0.83</v>
      </c>
      <c r="J13" s="484">
        <v>0.84</v>
      </c>
      <c r="K13" s="484">
        <v>0.86</v>
      </c>
      <c r="L13" s="421">
        <v>6</v>
      </c>
      <c r="M13" s="441"/>
      <c r="N13" s="145"/>
      <c r="Q13" s="304"/>
      <c r="R13" s="155"/>
      <c r="S13" s="155"/>
      <c r="T13" s="155"/>
    </row>
    <row r="14" spans="1:21" s="149" customFormat="1" ht="43.2">
      <c r="A14" s="148">
        <v>2</v>
      </c>
      <c r="B14" s="183" t="s">
        <v>5</v>
      </c>
      <c r="C14" s="185" t="s">
        <v>224</v>
      </c>
      <c r="D14" s="184" t="s">
        <v>705</v>
      </c>
      <c r="E14" s="148">
        <v>1</v>
      </c>
      <c r="F14" s="184" t="s">
        <v>225</v>
      </c>
      <c r="G14" s="482">
        <v>1</v>
      </c>
      <c r="H14" s="482"/>
      <c r="I14" s="482">
        <v>2</v>
      </c>
      <c r="J14" s="482">
        <v>2</v>
      </c>
      <c r="K14" s="482">
        <v>2</v>
      </c>
      <c r="L14" s="422">
        <v>6</v>
      </c>
      <c r="M14" s="442"/>
      <c r="N14" s="148"/>
      <c r="Q14" s="304"/>
      <c r="R14" s="155"/>
      <c r="S14" s="155"/>
      <c r="T14" s="155"/>
    </row>
    <row r="15" spans="1:21" s="149" customFormat="1" ht="28.8">
      <c r="A15" s="148"/>
      <c r="B15" s="183"/>
      <c r="C15" s="185" t="s">
        <v>222</v>
      </c>
      <c r="D15" s="184" t="s">
        <v>701</v>
      </c>
      <c r="E15" s="148">
        <v>1</v>
      </c>
      <c r="F15" s="184" t="s">
        <v>1045</v>
      </c>
      <c r="G15" s="483">
        <v>0</v>
      </c>
      <c r="H15" s="184"/>
      <c r="I15" s="483">
        <v>0.05</v>
      </c>
      <c r="J15" s="483">
        <v>0.05</v>
      </c>
      <c r="K15" s="483">
        <v>0.05</v>
      </c>
      <c r="L15" s="422">
        <v>6</v>
      </c>
      <c r="M15" s="442"/>
      <c r="N15" s="148"/>
      <c r="Q15" s="304"/>
      <c r="R15" s="155"/>
      <c r="S15" s="155"/>
      <c r="T15" s="155"/>
    </row>
    <row r="16" spans="1:21" s="149" customFormat="1" ht="28.8">
      <c r="A16" s="148"/>
      <c r="B16" s="148"/>
      <c r="C16" s="185" t="s">
        <v>928</v>
      </c>
      <c r="D16" s="184" t="s">
        <v>704</v>
      </c>
      <c r="E16" s="148">
        <v>2</v>
      </c>
      <c r="F16" s="184" t="s">
        <v>247</v>
      </c>
      <c r="G16" s="184">
        <v>0</v>
      </c>
      <c r="H16" s="184"/>
      <c r="I16" s="184">
        <v>1500</v>
      </c>
      <c r="J16" s="184">
        <v>1600</v>
      </c>
      <c r="K16" s="184">
        <v>1700</v>
      </c>
      <c r="L16" s="422">
        <v>6</v>
      </c>
      <c r="M16" s="442"/>
      <c r="N16" s="148"/>
      <c r="Q16" s="304"/>
      <c r="R16" s="155"/>
      <c r="S16" s="155"/>
      <c r="T16" s="155"/>
    </row>
    <row r="17" spans="1:20" s="149" customFormat="1">
      <c r="A17" s="148"/>
      <c r="B17" s="148"/>
      <c r="C17" s="216" t="s">
        <v>248</v>
      </c>
      <c r="D17" s="184" t="s">
        <v>656</v>
      </c>
      <c r="E17" s="148">
        <v>2</v>
      </c>
      <c r="F17" s="184" t="s">
        <v>1436</v>
      </c>
      <c r="G17" s="184"/>
      <c r="H17" s="184"/>
      <c r="I17" s="184">
        <v>6000</v>
      </c>
      <c r="J17" s="184">
        <v>5000</v>
      </c>
      <c r="K17" s="184">
        <v>6000</v>
      </c>
      <c r="L17" s="422">
        <v>6</v>
      </c>
      <c r="M17" s="442"/>
      <c r="N17" s="148"/>
      <c r="Q17" s="304"/>
      <c r="R17" s="155"/>
      <c r="S17" s="155"/>
      <c r="T17" s="155"/>
    </row>
    <row r="18" spans="1:20" s="149" customFormat="1" ht="41.4" customHeight="1">
      <c r="A18" s="148"/>
      <c r="B18" s="183"/>
      <c r="C18" s="185" t="s">
        <v>269</v>
      </c>
      <c r="D18" s="184" t="s">
        <v>657</v>
      </c>
      <c r="E18" s="148">
        <v>3</v>
      </c>
      <c r="F18" s="184" t="s">
        <v>1040</v>
      </c>
      <c r="G18" s="184"/>
      <c r="H18" s="184"/>
      <c r="I18" s="483">
        <v>0.52</v>
      </c>
      <c r="J18" s="483">
        <v>0.53</v>
      </c>
      <c r="K18" s="483">
        <v>0.54</v>
      </c>
      <c r="L18" s="422">
        <v>6</v>
      </c>
      <c r="M18" s="442"/>
      <c r="N18" s="185" t="s">
        <v>694</v>
      </c>
      <c r="O18" s="185" t="s">
        <v>1230</v>
      </c>
      <c r="P18" s="185" t="s">
        <v>1232</v>
      </c>
      <c r="Q18" s="304"/>
      <c r="R18" s="44" t="s">
        <v>463</v>
      </c>
      <c r="S18" s="44" t="s">
        <v>427</v>
      </c>
      <c r="T18" s="44" t="s">
        <v>428</v>
      </c>
    </row>
    <row r="19" spans="1:20" s="149" customFormat="1" ht="28.5" customHeight="1">
      <c r="A19" s="148"/>
      <c r="B19" s="183"/>
      <c r="C19" s="185" t="s">
        <v>250</v>
      </c>
      <c r="D19" s="184" t="s">
        <v>702</v>
      </c>
      <c r="E19" s="148">
        <v>3</v>
      </c>
      <c r="F19" s="184" t="s">
        <v>1041</v>
      </c>
      <c r="G19" s="184">
        <v>0</v>
      </c>
      <c r="H19" s="184"/>
      <c r="I19" s="184">
        <v>1</v>
      </c>
      <c r="J19" s="184">
        <v>1</v>
      </c>
      <c r="K19" s="184">
        <v>1</v>
      </c>
      <c r="L19" s="422">
        <v>6</v>
      </c>
      <c r="M19" s="442"/>
      <c r="N19" s="142"/>
      <c r="Q19" s="304"/>
      <c r="R19" s="44" t="s">
        <v>463</v>
      </c>
      <c r="S19" s="44" t="s">
        <v>425</v>
      </c>
      <c r="T19" s="44" t="s">
        <v>426</v>
      </c>
    </row>
    <row r="20" spans="1:20" s="149" customFormat="1" ht="35.549999999999997" customHeight="1">
      <c r="A20" s="148"/>
      <c r="B20" s="183"/>
      <c r="C20" s="185"/>
      <c r="D20" s="184" t="s">
        <v>1044</v>
      </c>
      <c r="E20" s="148">
        <v>3</v>
      </c>
      <c r="F20" s="184" t="s">
        <v>1042</v>
      </c>
      <c r="G20" s="184"/>
      <c r="H20" s="184"/>
      <c r="I20" s="184">
        <v>2000</v>
      </c>
      <c r="J20" s="184">
        <v>2000</v>
      </c>
      <c r="K20" s="184">
        <v>2000</v>
      </c>
      <c r="L20" s="422">
        <v>6</v>
      </c>
      <c r="M20" s="442"/>
      <c r="N20" s="148"/>
      <c r="Q20" s="304"/>
      <c r="R20" s="155"/>
      <c r="S20" s="155"/>
      <c r="T20" s="155"/>
    </row>
    <row r="21" spans="1:20" s="149" customFormat="1" ht="43.2">
      <c r="A21" s="148"/>
      <c r="B21" s="183"/>
      <c r="C21" s="185" t="s">
        <v>929</v>
      </c>
      <c r="D21" s="184" t="s">
        <v>703</v>
      </c>
      <c r="E21" s="148">
        <v>3</v>
      </c>
      <c r="F21" s="184" t="s">
        <v>1043</v>
      </c>
      <c r="G21" s="184"/>
      <c r="H21" s="184"/>
      <c r="I21" s="184">
        <v>30</v>
      </c>
      <c r="J21" s="184">
        <v>35</v>
      </c>
      <c r="K21" s="184">
        <v>36</v>
      </c>
      <c r="L21" s="422">
        <v>6</v>
      </c>
      <c r="M21" s="442"/>
      <c r="N21" s="185" t="s">
        <v>693</v>
      </c>
      <c r="Q21" s="304"/>
      <c r="R21" s="155"/>
      <c r="S21" s="155"/>
      <c r="T21" s="155"/>
    </row>
    <row r="22" spans="1:20" s="151" customFormat="1" ht="158.4">
      <c r="A22" s="150">
        <v>3</v>
      </c>
      <c r="B22" s="186" t="s">
        <v>16</v>
      </c>
      <c r="C22" s="188" t="s">
        <v>882</v>
      </c>
      <c r="D22" s="187" t="s">
        <v>881</v>
      </c>
      <c r="E22" s="150">
        <v>1</v>
      </c>
      <c r="F22" s="187"/>
      <c r="G22" s="187"/>
      <c r="H22" s="187"/>
      <c r="I22" s="187"/>
      <c r="J22" s="187"/>
      <c r="K22" s="187"/>
      <c r="L22" s="419">
        <v>5</v>
      </c>
      <c r="M22" s="443"/>
      <c r="N22" s="188" t="s">
        <v>687</v>
      </c>
      <c r="O22" s="188" t="s">
        <v>1235</v>
      </c>
      <c r="P22" s="188" t="s">
        <v>1236</v>
      </c>
      <c r="Q22" s="304"/>
      <c r="R22" s="155"/>
      <c r="S22" s="155"/>
      <c r="T22" s="155"/>
    </row>
    <row r="23" spans="1:20" s="151" customFormat="1" ht="36" customHeight="1">
      <c r="A23" s="150"/>
      <c r="B23" s="186"/>
      <c r="C23" s="188"/>
      <c r="D23" s="178"/>
      <c r="E23" s="150"/>
      <c r="F23" s="187" t="s">
        <v>712</v>
      </c>
      <c r="G23" s="186" t="s">
        <v>1026</v>
      </c>
      <c r="H23" s="186">
        <f>4032-140</f>
        <v>3892</v>
      </c>
      <c r="I23" s="186">
        <f>H23-140</f>
        <v>3752</v>
      </c>
      <c r="J23" s="186">
        <f>I23-140</f>
        <v>3612</v>
      </c>
      <c r="K23" s="186">
        <f>J23-140</f>
        <v>3472</v>
      </c>
      <c r="L23" s="419">
        <v>5</v>
      </c>
      <c r="M23" s="443"/>
      <c r="N23" s="144"/>
      <c r="Q23" s="304"/>
      <c r="R23" s="155"/>
      <c r="S23" s="155"/>
      <c r="T23" s="155"/>
    </row>
    <row r="24" spans="1:20" s="151" customFormat="1" ht="28.95" customHeight="1">
      <c r="A24" s="150"/>
      <c r="B24" s="186"/>
      <c r="C24" s="188"/>
      <c r="D24" s="178"/>
      <c r="E24" s="150"/>
      <c r="F24" s="187" t="s">
        <v>1039</v>
      </c>
      <c r="G24" s="186">
        <v>40</v>
      </c>
      <c r="H24" s="186">
        <v>50.5</v>
      </c>
      <c r="I24" s="186">
        <v>60</v>
      </c>
      <c r="J24" s="186">
        <v>68</v>
      </c>
      <c r="K24" s="186">
        <v>76</v>
      </c>
      <c r="L24" s="419">
        <v>5</v>
      </c>
      <c r="M24" s="443"/>
      <c r="N24" s="144"/>
      <c r="Q24" s="304"/>
      <c r="R24" s="44" t="s">
        <v>459</v>
      </c>
      <c r="S24" s="44" t="s">
        <v>393</v>
      </c>
      <c r="T24" s="44" t="s">
        <v>394</v>
      </c>
    </row>
    <row r="25" spans="1:20" s="151" customFormat="1" ht="52.05" customHeight="1">
      <c r="A25" s="150"/>
      <c r="B25" s="186"/>
      <c r="C25" s="188"/>
      <c r="D25" s="178"/>
      <c r="E25" s="150"/>
      <c r="F25" s="187" t="s">
        <v>880</v>
      </c>
      <c r="G25" s="396">
        <f>4000/4700</f>
        <v>0.85106382978723405</v>
      </c>
      <c r="H25" s="396">
        <f>G25+0.015</f>
        <v>0.86606382978723406</v>
      </c>
      <c r="I25" s="396">
        <f t="shared" ref="I25:K25" si="0">H25+0.015</f>
        <v>0.88106382978723408</v>
      </c>
      <c r="J25" s="396">
        <f t="shared" si="0"/>
        <v>0.89606382978723409</v>
      </c>
      <c r="K25" s="396">
        <f t="shared" si="0"/>
        <v>0.9110638297872341</v>
      </c>
      <c r="L25" s="419">
        <v>5</v>
      </c>
      <c r="M25" s="443"/>
      <c r="N25" s="144"/>
      <c r="Q25" s="304"/>
      <c r="R25" s="44" t="s">
        <v>460</v>
      </c>
      <c r="S25" s="44" t="s">
        <v>451</v>
      </c>
      <c r="T25" s="44" t="s">
        <v>452</v>
      </c>
    </row>
    <row r="26" spans="1:20" s="151" customFormat="1" ht="28.5" customHeight="1">
      <c r="A26" s="150"/>
      <c r="B26" s="186"/>
      <c r="C26" s="188"/>
      <c r="D26" s="178"/>
      <c r="E26" s="150"/>
      <c r="F26" s="187" t="s">
        <v>713</v>
      </c>
      <c r="G26" s="396">
        <v>0.65</v>
      </c>
      <c r="H26" s="396">
        <f>0.005+G26</f>
        <v>0.65500000000000003</v>
      </c>
      <c r="I26" s="396">
        <f t="shared" ref="I26:K26" si="1">0.005+H26</f>
        <v>0.66</v>
      </c>
      <c r="J26" s="396">
        <f t="shared" si="1"/>
        <v>0.66500000000000004</v>
      </c>
      <c r="K26" s="396">
        <f t="shared" si="1"/>
        <v>0.67</v>
      </c>
      <c r="L26" s="419">
        <v>5</v>
      </c>
      <c r="M26" s="443"/>
      <c r="N26" s="144"/>
      <c r="Q26" s="304"/>
      <c r="R26" s="155"/>
      <c r="S26" s="155"/>
      <c r="T26" s="155"/>
    </row>
    <row r="27" spans="1:20" s="151" customFormat="1" ht="28.5" customHeight="1">
      <c r="A27" s="150"/>
      <c r="B27" s="186"/>
      <c r="C27" s="188"/>
      <c r="D27" s="178"/>
      <c r="E27" s="150"/>
      <c r="F27" s="187" t="s">
        <v>171</v>
      </c>
      <c r="G27" s="396">
        <v>0.85</v>
      </c>
      <c r="H27" s="396">
        <v>0.88</v>
      </c>
      <c r="I27" s="396">
        <v>0.91</v>
      </c>
      <c r="J27" s="396">
        <v>0.94</v>
      </c>
      <c r="K27" s="396">
        <v>0.97</v>
      </c>
      <c r="L27" s="419">
        <v>5</v>
      </c>
      <c r="M27" s="443"/>
      <c r="N27" s="144"/>
      <c r="Q27" s="304"/>
      <c r="R27" s="155"/>
      <c r="S27" s="155"/>
      <c r="T27" s="155"/>
    </row>
    <row r="28" spans="1:20" s="151" customFormat="1" ht="28.5" customHeight="1">
      <c r="A28" s="150"/>
      <c r="B28" s="186"/>
      <c r="C28" s="188"/>
      <c r="D28" s="178"/>
      <c r="E28" s="150"/>
      <c r="F28" s="187" t="s">
        <v>174</v>
      </c>
      <c r="G28" s="396">
        <v>0.01</v>
      </c>
      <c r="H28" s="396">
        <v>1.2999999999999999E-2</v>
      </c>
      <c r="I28" s="396">
        <v>1.6E-2</v>
      </c>
      <c r="J28" s="396">
        <v>1.9E-2</v>
      </c>
      <c r="K28" s="396">
        <v>2.1999999999999999E-2</v>
      </c>
      <c r="L28" s="419">
        <v>5</v>
      </c>
      <c r="M28" s="443"/>
      <c r="N28" s="144"/>
      <c r="Q28" s="304"/>
      <c r="R28" s="155"/>
      <c r="S28" s="155"/>
      <c r="T28" s="155"/>
    </row>
    <row r="29" spans="1:20" s="151" customFormat="1" ht="28.5" customHeight="1">
      <c r="A29" s="150"/>
      <c r="B29" s="186"/>
      <c r="C29" s="188"/>
      <c r="D29" s="178"/>
      <c r="E29" s="150"/>
      <c r="F29" s="187" t="s">
        <v>176</v>
      </c>
      <c r="G29" s="396">
        <v>1</v>
      </c>
      <c r="H29" s="396">
        <v>1</v>
      </c>
      <c r="I29" s="396">
        <v>1</v>
      </c>
      <c r="J29" s="396">
        <v>1</v>
      </c>
      <c r="K29" s="396">
        <v>1</v>
      </c>
      <c r="L29" s="419">
        <v>5</v>
      </c>
      <c r="M29" s="443"/>
      <c r="N29" s="144"/>
      <c r="Q29" s="304"/>
      <c r="R29" s="155"/>
      <c r="S29" s="155"/>
      <c r="T29" s="155"/>
    </row>
    <row r="30" spans="1:20" s="151" customFormat="1" ht="28.5" customHeight="1">
      <c r="A30" s="150"/>
      <c r="B30" s="186"/>
      <c r="C30" s="188"/>
      <c r="D30" s="178"/>
      <c r="E30" s="150"/>
      <c r="F30" s="187" t="s">
        <v>177</v>
      </c>
      <c r="G30" s="186">
        <v>1</v>
      </c>
      <c r="H30" s="186">
        <v>0.94</v>
      </c>
      <c r="I30" s="397">
        <f>H30*0.94</f>
        <v>0.88359999999999994</v>
      </c>
      <c r="J30" s="397">
        <f>I30*0.94</f>
        <v>0.83058399999999988</v>
      </c>
      <c r="K30" s="397">
        <f>J30*0.94</f>
        <v>0.78074895999999983</v>
      </c>
      <c r="L30" s="419"/>
      <c r="M30" s="443"/>
      <c r="N30" s="144"/>
      <c r="Q30" s="304"/>
      <c r="R30" s="155"/>
      <c r="S30" s="155"/>
      <c r="T30" s="155"/>
    </row>
    <row r="31" spans="1:20" s="151" customFormat="1" ht="31.2">
      <c r="A31" s="150"/>
      <c r="B31" s="186"/>
      <c r="C31" s="188" t="s">
        <v>769</v>
      </c>
      <c r="D31" s="178" t="s">
        <v>1028</v>
      </c>
      <c r="E31" s="150">
        <v>2</v>
      </c>
      <c r="F31" s="187" t="s">
        <v>1128</v>
      </c>
      <c r="G31" s="186">
        <v>5</v>
      </c>
      <c r="H31" s="186">
        <v>1</v>
      </c>
      <c r="I31" s="397">
        <v>2</v>
      </c>
      <c r="J31" s="397">
        <v>4</v>
      </c>
      <c r="K31" s="397">
        <v>2</v>
      </c>
      <c r="L31" s="419"/>
      <c r="M31" s="443"/>
      <c r="N31" s="144"/>
      <c r="Q31" s="304"/>
      <c r="R31" s="155"/>
      <c r="S31" s="155"/>
      <c r="T31" s="155"/>
    </row>
    <row r="32" spans="1:20" s="151" customFormat="1" ht="31.2">
      <c r="A32" s="150"/>
      <c r="B32" s="186"/>
      <c r="C32" s="188"/>
      <c r="D32" s="178" t="s">
        <v>1029</v>
      </c>
      <c r="E32" s="150">
        <v>2</v>
      </c>
      <c r="F32" s="187" t="s">
        <v>1285</v>
      </c>
      <c r="G32" s="186">
        <v>0</v>
      </c>
      <c r="H32" s="186">
        <v>0</v>
      </c>
      <c r="I32" s="397">
        <v>2</v>
      </c>
      <c r="J32" s="397">
        <v>2</v>
      </c>
      <c r="K32" s="397">
        <v>1</v>
      </c>
      <c r="L32" s="419"/>
      <c r="M32" s="443"/>
      <c r="N32" s="144"/>
      <c r="Q32" s="304"/>
      <c r="R32" s="155"/>
      <c r="S32" s="155"/>
      <c r="T32" s="155"/>
    </row>
    <row r="33" spans="1:20" s="151" customFormat="1" ht="31.2">
      <c r="A33" s="150"/>
      <c r="B33" s="186"/>
      <c r="C33" s="188"/>
      <c r="D33" s="178" t="s">
        <v>1030</v>
      </c>
      <c r="E33" s="150">
        <v>2</v>
      </c>
      <c r="F33" s="187" t="s">
        <v>1286</v>
      </c>
      <c r="G33" s="186">
        <v>150</v>
      </c>
      <c r="H33" s="186">
        <v>0</v>
      </c>
      <c r="I33" s="397">
        <v>161</v>
      </c>
      <c r="J33" s="397">
        <v>161</v>
      </c>
      <c r="K33" s="397">
        <v>150</v>
      </c>
      <c r="L33" s="419"/>
      <c r="M33" s="443"/>
      <c r="N33" s="144"/>
      <c r="Q33" s="304"/>
      <c r="R33" s="155"/>
      <c r="S33" s="155"/>
      <c r="T33" s="155"/>
    </row>
    <row r="34" spans="1:20" s="151" customFormat="1" ht="28.5" customHeight="1">
      <c r="A34" s="150"/>
      <c r="B34" s="186"/>
      <c r="C34" s="188" t="s">
        <v>849</v>
      </c>
      <c r="D34" s="178" t="s">
        <v>681</v>
      </c>
      <c r="E34" s="150">
        <v>3</v>
      </c>
      <c r="F34" s="187" t="s">
        <v>1037</v>
      </c>
      <c r="G34" s="186">
        <v>0</v>
      </c>
      <c r="H34" s="186">
        <v>0.1</v>
      </c>
      <c r="I34" s="397">
        <v>0.1</v>
      </c>
      <c r="J34" s="397">
        <v>0.1</v>
      </c>
      <c r="K34" s="397">
        <v>0.2</v>
      </c>
      <c r="L34" s="419">
        <v>1</v>
      </c>
      <c r="M34" s="443"/>
      <c r="N34" s="144" t="s">
        <v>688</v>
      </c>
      <c r="Q34" s="304"/>
      <c r="R34" s="155"/>
      <c r="S34" s="155"/>
      <c r="T34" s="155"/>
    </row>
    <row r="35" spans="1:20" s="151" customFormat="1" ht="28.5" customHeight="1">
      <c r="A35" s="150"/>
      <c r="B35" s="186"/>
      <c r="C35" s="188"/>
      <c r="D35" s="178"/>
      <c r="E35" s="150"/>
      <c r="F35" s="187" t="s">
        <v>714</v>
      </c>
      <c r="G35" s="186">
        <v>0</v>
      </c>
      <c r="H35" s="186">
        <v>0</v>
      </c>
      <c r="I35" s="397">
        <v>0</v>
      </c>
      <c r="J35" s="397" t="s">
        <v>1027</v>
      </c>
      <c r="K35" s="397" t="s">
        <v>1027</v>
      </c>
      <c r="L35" s="419">
        <v>1</v>
      </c>
      <c r="M35" s="443"/>
      <c r="N35" s="144"/>
      <c r="Q35" s="304"/>
      <c r="R35" s="155"/>
      <c r="S35" s="155"/>
      <c r="T35" s="155"/>
    </row>
    <row r="36" spans="1:20" s="153" customFormat="1" ht="115.2">
      <c r="A36" s="152">
        <v>4</v>
      </c>
      <c r="B36" s="189" t="s">
        <v>9</v>
      </c>
      <c r="C36" s="191" t="s">
        <v>926</v>
      </c>
      <c r="D36" s="190" t="s">
        <v>661</v>
      </c>
      <c r="E36" s="152">
        <v>3</v>
      </c>
      <c r="F36" s="190" t="s">
        <v>883</v>
      </c>
      <c r="G36" s="371">
        <v>4.2999999999999997E-2</v>
      </c>
      <c r="H36" s="372">
        <v>0.05</v>
      </c>
      <c r="I36" s="371">
        <v>5.7000000000000002E-2</v>
      </c>
      <c r="J36" s="373">
        <v>6.4000000000000001E-2</v>
      </c>
      <c r="K36" s="373">
        <v>7.0999999999999994E-2</v>
      </c>
      <c r="L36" s="423">
        <v>1</v>
      </c>
      <c r="M36" s="444"/>
      <c r="N36" s="191" t="s">
        <v>691</v>
      </c>
      <c r="O36" s="191" t="s">
        <v>1239</v>
      </c>
      <c r="P36" s="191" t="s">
        <v>1241</v>
      </c>
      <c r="Q36" s="304"/>
      <c r="R36" s="44" t="s">
        <v>465</v>
      </c>
      <c r="S36" s="44" t="s">
        <v>453</v>
      </c>
      <c r="T36" s="44" t="s">
        <v>454</v>
      </c>
    </row>
    <row r="37" spans="1:20" s="153" customFormat="1" ht="28.8">
      <c r="A37" s="152"/>
      <c r="B37" s="189"/>
      <c r="C37" s="191"/>
      <c r="D37" s="190" t="s">
        <v>989</v>
      </c>
      <c r="E37" s="152">
        <v>3</v>
      </c>
      <c r="F37" s="190" t="s">
        <v>990</v>
      </c>
      <c r="G37" s="189">
        <v>210</v>
      </c>
      <c r="H37" s="189">
        <v>208</v>
      </c>
      <c r="I37" s="189">
        <v>204</v>
      </c>
      <c r="J37" s="189">
        <v>199</v>
      </c>
      <c r="K37" s="189">
        <v>192</v>
      </c>
      <c r="L37" s="424">
        <v>1</v>
      </c>
      <c r="M37" s="445"/>
      <c r="N37" s="191" t="s">
        <v>690</v>
      </c>
      <c r="Q37" s="304"/>
      <c r="R37" s="155"/>
      <c r="S37" s="155"/>
      <c r="T37" s="155"/>
    </row>
    <row r="38" spans="1:20" s="153" customFormat="1" ht="28.8">
      <c r="A38" s="152"/>
      <c r="B38" s="189"/>
      <c r="C38" s="191" t="s">
        <v>766</v>
      </c>
      <c r="D38" s="190" t="s">
        <v>675</v>
      </c>
      <c r="E38" s="152">
        <v>3</v>
      </c>
      <c r="F38" s="190" t="s">
        <v>197</v>
      </c>
      <c r="G38" s="372">
        <v>0.19</v>
      </c>
      <c r="H38" s="372">
        <v>0.19</v>
      </c>
      <c r="I38" s="374">
        <v>0.18</v>
      </c>
      <c r="J38" s="374">
        <v>0.18</v>
      </c>
      <c r="K38" s="374">
        <v>0.17</v>
      </c>
      <c r="L38" s="423">
        <v>1</v>
      </c>
      <c r="M38" s="444"/>
      <c r="N38" s="191" t="s">
        <v>689</v>
      </c>
      <c r="Q38" s="304"/>
      <c r="R38" s="155"/>
      <c r="S38" s="155"/>
      <c r="T38" s="155"/>
    </row>
    <row r="39" spans="1:20" s="365" customFormat="1" ht="40.5" customHeight="1">
      <c r="A39" s="361">
        <v>5</v>
      </c>
      <c r="B39" s="362" t="s">
        <v>1</v>
      </c>
      <c r="C39" s="366" t="s">
        <v>907</v>
      </c>
      <c r="D39" s="363" t="s">
        <v>909</v>
      </c>
      <c r="E39" s="361">
        <v>3</v>
      </c>
      <c r="F39" s="363" t="s">
        <v>918</v>
      </c>
      <c r="G39" s="364" t="s">
        <v>920</v>
      </c>
      <c r="H39" s="364" t="s">
        <v>921</v>
      </c>
      <c r="I39" s="364" t="s">
        <v>921</v>
      </c>
      <c r="J39" s="364" t="s">
        <v>921</v>
      </c>
      <c r="K39" s="364" t="s">
        <v>922</v>
      </c>
      <c r="L39" s="425"/>
      <c r="M39" s="446"/>
      <c r="N39" s="361"/>
      <c r="R39" s="1"/>
      <c r="S39" s="1"/>
      <c r="T39" s="1"/>
    </row>
    <row r="40" spans="1:20" s="365" customFormat="1" ht="25.95" customHeight="1">
      <c r="A40" s="361"/>
      <c r="B40" s="362"/>
      <c r="C40" s="366"/>
      <c r="D40" s="363"/>
      <c r="E40" s="361"/>
      <c r="F40" s="363" t="s">
        <v>919</v>
      </c>
      <c r="G40" s="364">
        <v>0</v>
      </c>
      <c r="H40" s="364">
        <v>0.1</v>
      </c>
      <c r="I40" s="364">
        <v>0.1</v>
      </c>
      <c r="J40" s="364">
        <v>0.1</v>
      </c>
      <c r="K40" s="364">
        <v>0.2</v>
      </c>
      <c r="L40" s="425"/>
      <c r="M40" s="446"/>
      <c r="N40" s="361"/>
      <c r="R40" s="1"/>
      <c r="S40" s="1"/>
      <c r="T40" s="1"/>
    </row>
    <row r="41" spans="1:20" s="365" customFormat="1" ht="52.05" customHeight="1">
      <c r="A41" s="361"/>
      <c r="B41" s="361"/>
      <c r="C41" s="366" t="s">
        <v>908</v>
      </c>
      <c r="D41" s="366" t="s">
        <v>333</v>
      </c>
      <c r="E41" s="361">
        <v>5</v>
      </c>
      <c r="F41" s="363" t="s">
        <v>1129</v>
      </c>
      <c r="G41" s="361">
        <v>0</v>
      </c>
      <c r="H41" s="361">
        <v>10</v>
      </c>
      <c r="I41" s="361">
        <v>10</v>
      </c>
      <c r="J41" s="361">
        <v>10</v>
      </c>
      <c r="K41" s="361">
        <v>20</v>
      </c>
      <c r="L41" s="426"/>
      <c r="M41" s="447"/>
      <c r="N41" s="361"/>
      <c r="R41" s="1"/>
      <c r="S41" s="1"/>
      <c r="T41" s="1"/>
    </row>
    <row r="42" spans="1:20" s="365" customFormat="1" ht="57.6">
      <c r="A42" s="361"/>
      <c r="B42" s="362"/>
      <c r="C42" s="366" t="s">
        <v>912</v>
      </c>
      <c r="D42" s="366" t="s">
        <v>1130</v>
      </c>
      <c r="E42" s="361">
        <v>5</v>
      </c>
      <c r="F42" s="363" t="s">
        <v>1131</v>
      </c>
      <c r="G42" s="361">
        <v>0</v>
      </c>
      <c r="H42" s="367">
        <v>0.2</v>
      </c>
      <c r="I42" s="367">
        <v>0.2</v>
      </c>
      <c r="J42" s="367">
        <v>0.2</v>
      </c>
      <c r="K42" s="367">
        <v>0.4</v>
      </c>
      <c r="L42" s="426"/>
      <c r="M42" s="447"/>
      <c r="N42" s="361"/>
      <c r="R42" s="1"/>
      <c r="S42" s="1"/>
      <c r="T42" s="1"/>
    </row>
    <row r="43" spans="1:20" s="365" customFormat="1" ht="43.2">
      <c r="A43" s="361"/>
      <c r="B43" s="362"/>
      <c r="C43" s="366"/>
      <c r="D43" s="366" t="s">
        <v>1132</v>
      </c>
      <c r="E43" s="361">
        <v>5</v>
      </c>
      <c r="F43" s="366" t="s">
        <v>916</v>
      </c>
      <c r="G43" s="361">
        <v>0</v>
      </c>
      <c r="H43" s="361">
        <v>20</v>
      </c>
      <c r="I43" s="361">
        <v>20</v>
      </c>
      <c r="J43" s="362">
        <v>20</v>
      </c>
      <c r="K43" s="362">
        <v>40</v>
      </c>
      <c r="L43" s="425"/>
      <c r="M43" s="446"/>
      <c r="N43" s="361"/>
      <c r="R43" s="1"/>
      <c r="S43" s="1"/>
      <c r="T43" s="1"/>
    </row>
    <row r="44" spans="1:20" s="365" customFormat="1" ht="38.549999999999997" customHeight="1">
      <c r="A44" s="361"/>
      <c r="B44" s="362"/>
      <c r="C44" s="366" t="s">
        <v>899</v>
      </c>
      <c r="D44" s="366" t="s">
        <v>900</v>
      </c>
      <c r="E44" s="361">
        <v>5</v>
      </c>
      <c r="F44" s="366" t="s">
        <v>917</v>
      </c>
      <c r="G44" s="361">
        <v>0</v>
      </c>
      <c r="H44" s="361">
        <v>20</v>
      </c>
      <c r="I44" s="361">
        <v>20</v>
      </c>
      <c r="J44" s="362">
        <v>20</v>
      </c>
      <c r="K44" s="362">
        <v>30</v>
      </c>
      <c r="L44" s="425"/>
      <c r="M44" s="446"/>
      <c r="N44" s="361"/>
      <c r="R44" s="1"/>
      <c r="S44" s="1"/>
      <c r="T44" s="1"/>
    </row>
    <row r="45" spans="1:20" s="365" customFormat="1" ht="48.45" customHeight="1">
      <c r="A45" s="361"/>
      <c r="B45" s="362"/>
      <c r="C45" s="366" t="s">
        <v>910</v>
      </c>
      <c r="D45" s="366" t="s">
        <v>1133</v>
      </c>
      <c r="E45" s="362">
        <v>5</v>
      </c>
      <c r="F45" s="366" t="s">
        <v>1134</v>
      </c>
      <c r="G45" s="367">
        <v>0</v>
      </c>
      <c r="H45" s="367">
        <v>0.3</v>
      </c>
      <c r="I45" s="367">
        <v>0.3</v>
      </c>
      <c r="J45" s="367">
        <v>0.3</v>
      </c>
      <c r="K45" s="367">
        <v>0.5</v>
      </c>
      <c r="L45" s="426"/>
      <c r="M45" s="447"/>
      <c r="N45" s="361"/>
      <c r="R45" s="1"/>
      <c r="S45" s="1"/>
      <c r="T45" s="1"/>
    </row>
    <row r="46" spans="1:20" s="164" customFormat="1" ht="28.8">
      <c r="A46" s="163">
        <v>6</v>
      </c>
      <c r="B46" s="192" t="s">
        <v>1273</v>
      </c>
      <c r="C46" s="221" t="s">
        <v>932</v>
      </c>
      <c r="D46" s="193" t="s">
        <v>652</v>
      </c>
      <c r="E46" s="163">
        <v>3</v>
      </c>
      <c r="F46" s="193" t="s">
        <v>1006</v>
      </c>
      <c r="G46" s="377">
        <v>0.02</v>
      </c>
      <c r="H46" s="377">
        <v>0.1</v>
      </c>
      <c r="I46" s="377">
        <v>0.02</v>
      </c>
      <c r="J46" s="377">
        <v>0.02</v>
      </c>
      <c r="K46" s="377">
        <v>0.02</v>
      </c>
      <c r="L46" s="421"/>
      <c r="M46" s="441"/>
      <c r="N46" s="163"/>
      <c r="Q46" s="304"/>
      <c r="R46" s="155"/>
      <c r="S46" s="155"/>
      <c r="T46" s="155"/>
    </row>
    <row r="47" spans="1:20" s="164" customFormat="1" ht="28.8">
      <c r="A47" s="163"/>
      <c r="B47" s="163"/>
      <c r="C47" s="221" t="s">
        <v>933</v>
      </c>
      <c r="D47" s="193" t="s">
        <v>651</v>
      </c>
      <c r="E47" s="163">
        <v>5</v>
      </c>
      <c r="F47" s="193" t="s">
        <v>1007</v>
      </c>
      <c r="G47" s="377">
        <v>0.02</v>
      </c>
      <c r="H47" s="377">
        <v>0.1</v>
      </c>
      <c r="I47" s="377">
        <v>0.1</v>
      </c>
      <c r="J47" s="377">
        <v>0.15</v>
      </c>
      <c r="K47" s="377">
        <v>0.15</v>
      </c>
      <c r="L47" s="421"/>
      <c r="M47" s="441"/>
      <c r="N47" s="163"/>
      <c r="Q47" s="304"/>
      <c r="R47" s="155"/>
      <c r="S47" s="155"/>
      <c r="T47" s="155"/>
    </row>
    <row r="48" spans="1:20" s="164" customFormat="1" ht="28.95" customHeight="1">
      <c r="A48" s="163"/>
      <c r="B48" s="192"/>
      <c r="C48" s="221" t="s">
        <v>1621</v>
      </c>
      <c r="D48" s="193" t="s">
        <v>767</v>
      </c>
      <c r="E48" s="163">
        <v>5</v>
      </c>
      <c r="F48" s="193" t="s">
        <v>1135</v>
      </c>
      <c r="G48" s="192">
        <v>0</v>
      </c>
      <c r="H48" s="192">
        <v>1</v>
      </c>
      <c r="I48" s="192">
        <v>1</v>
      </c>
      <c r="J48" s="192">
        <v>1</v>
      </c>
      <c r="K48" s="192">
        <v>1</v>
      </c>
      <c r="L48" s="427"/>
      <c r="M48" s="448"/>
      <c r="N48" s="163"/>
      <c r="Q48" s="304"/>
      <c r="R48" s="155"/>
      <c r="S48" s="155"/>
      <c r="T48" s="155"/>
    </row>
    <row r="49" spans="1:20" s="164" customFormat="1" ht="28.95" customHeight="1">
      <c r="A49" s="163"/>
      <c r="B49" s="192"/>
      <c r="C49" s="221" t="s">
        <v>984</v>
      </c>
      <c r="D49" s="193" t="s">
        <v>985</v>
      </c>
      <c r="E49" s="163">
        <v>3</v>
      </c>
      <c r="F49" s="193" t="s">
        <v>1016</v>
      </c>
      <c r="G49" s="192">
        <v>0</v>
      </c>
      <c r="H49" s="192" t="s">
        <v>631</v>
      </c>
      <c r="I49" s="192" t="s">
        <v>631</v>
      </c>
      <c r="J49" s="192">
        <v>0.1</v>
      </c>
      <c r="K49" s="192" t="s">
        <v>631</v>
      </c>
      <c r="L49" s="427"/>
      <c r="M49" s="448"/>
      <c r="N49" s="163"/>
      <c r="Q49" s="304"/>
      <c r="R49" s="155"/>
      <c r="S49" s="155"/>
      <c r="T49" s="155"/>
    </row>
    <row r="50" spans="1:20" s="164" customFormat="1" ht="28.95" customHeight="1">
      <c r="A50" s="163"/>
      <c r="B50" s="192"/>
      <c r="C50" s="221" t="s">
        <v>981</v>
      </c>
      <c r="D50" s="193" t="s">
        <v>980</v>
      </c>
      <c r="E50" s="163">
        <v>5</v>
      </c>
      <c r="F50" s="193" t="s">
        <v>1014</v>
      </c>
      <c r="G50" s="192">
        <v>0</v>
      </c>
      <c r="H50" s="192">
        <v>0.1</v>
      </c>
      <c r="I50" s="192">
        <v>0.1</v>
      </c>
      <c r="J50" s="192">
        <v>0.3</v>
      </c>
      <c r="K50" s="192">
        <v>0.5</v>
      </c>
      <c r="L50" s="427"/>
      <c r="M50" s="448"/>
      <c r="N50" s="163"/>
      <c r="Q50" s="304"/>
      <c r="R50" s="155"/>
      <c r="S50" s="155"/>
      <c r="T50" s="155"/>
    </row>
    <row r="51" spans="1:20" s="164" customFormat="1" ht="28.95" customHeight="1">
      <c r="A51" s="163"/>
      <c r="B51" s="192"/>
      <c r="C51" s="221" t="s">
        <v>1015</v>
      </c>
      <c r="D51" s="193" t="s">
        <v>1021</v>
      </c>
      <c r="E51" s="163">
        <v>5</v>
      </c>
      <c r="F51" s="193" t="s">
        <v>1022</v>
      </c>
      <c r="G51" s="192">
        <v>0</v>
      </c>
      <c r="H51" s="192">
        <v>0.1</v>
      </c>
      <c r="I51" s="192">
        <v>0.1</v>
      </c>
      <c r="J51" s="192">
        <v>0.1</v>
      </c>
      <c r="K51" s="192">
        <v>0.2</v>
      </c>
      <c r="L51" s="427"/>
      <c r="M51" s="448"/>
      <c r="N51" s="163"/>
      <c r="Q51" s="304"/>
      <c r="R51" s="155"/>
      <c r="S51" s="155"/>
      <c r="T51" s="155"/>
    </row>
    <row r="52" spans="1:20" s="164" customFormat="1" ht="28.95" customHeight="1">
      <c r="A52" s="163"/>
      <c r="B52" s="192"/>
      <c r="C52" s="221" t="s">
        <v>1018</v>
      </c>
      <c r="D52" s="193" t="s">
        <v>1019</v>
      </c>
      <c r="E52" s="163">
        <v>5</v>
      </c>
      <c r="F52" s="193" t="s">
        <v>1020</v>
      </c>
      <c r="G52" s="192">
        <v>0</v>
      </c>
      <c r="H52" s="192">
        <v>1</v>
      </c>
      <c r="I52" s="192">
        <v>1</v>
      </c>
      <c r="J52" s="192">
        <v>1</v>
      </c>
      <c r="K52" s="192">
        <v>1</v>
      </c>
      <c r="L52" s="427"/>
      <c r="M52" s="448"/>
      <c r="N52" s="163"/>
      <c r="Q52" s="304"/>
      <c r="R52" s="155"/>
      <c r="S52" s="155"/>
      <c r="T52" s="155"/>
    </row>
    <row r="53" spans="1:20" s="164" customFormat="1" ht="28.95" customHeight="1">
      <c r="A53" s="163"/>
      <c r="B53" s="192"/>
      <c r="C53" s="221" t="s">
        <v>982</v>
      </c>
      <c r="D53" s="193" t="s">
        <v>983</v>
      </c>
      <c r="E53" s="163">
        <v>5</v>
      </c>
      <c r="F53" s="193" t="s">
        <v>1017</v>
      </c>
      <c r="G53" s="192">
        <v>5</v>
      </c>
      <c r="H53" s="192">
        <v>10</v>
      </c>
      <c r="I53" s="192">
        <v>10</v>
      </c>
      <c r="J53" s="192">
        <v>10</v>
      </c>
      <c r="K53" s="192">
        <v>10</v>
      </c>
      <c r="L53" s="427"/>
      <c r="M53" s="448"/>
      <c r="N53" s="163"/>
      <c r="Q53" s="304"/>
      <c r="R53" s="155"/>
      <c r="S53" s="155"/>
      <c r="T53" s="155"/>
    </row>
    <row r="54" spans="1:20" s="168" customFormat="1" ht="28.8">
      <c r="A54" s="167">
        <v>7</v>
      </c>
      <c r="B54" s="196" t="s">
        <v>2</v>
      </c>
      <c r="C54" s="198" t="s">
        <v>964</v>
      </c>
      <c r="D54" s="197" t="s">
        <v>653</v>
      </c>
      <c r="E54" s="167">
        <v>1</v>
      </c>
      <c r="F54" s="197" t="s">
        <v>724</v>
      </c>
      <c r="G54" s="395">
        <v>0.5</v>
      </c>
      <c r="H54" s="395">
        <v>0.7</v>
      </c>
      <c r="I54" s="395">
        <v>0.8</v>
      </c>
      <c r="J54" s="395">
        <v>0.85</v>
      </c>
      <c r="K54" s="395">
        <v>0.9</v>
      </c>
      <c r="L54" s="428"/>
      <c r="M54" s="449"/>
      <c r="N54" s="167"/>
      <c r="Q54" s="304"/>
      <c r="R54" s="155"/>
      <c r="S54" s="155"/>
      <c r="T54" s="155"/>
    </row>
    <row r="55" spans="1:20" s="168" customFormat="1" ht="100.8">
      <c r="A55" s="167"/>
      <c r="B55" s="196"/>
      <c r="C55" s="198" t="s">
        <v>966</v>
      </c>
      <c r="D55" s="197" t="s">
        <v>723</v>
      </c>
      <c r="E55" s="167">
        <v>1</v>
      </c>
      <c r="F55" s="197" t="s">
        <v>722</v>
      </c>
      <c r="G55" s="395">
        <v>0.1</v>
      </c>
      <c r="H55" s="395">
        <v>0.2</v>
      </c>
      <c r="I55" s="395">
        <v>0.3</v>
      </c>
      <c r="J55" s="395">
        <v>0.5</v>
      </c>
      <c r="K55" s="395">
        <v>0.6</v>
      </c>
      <c r="L55" s="428">
        <v>2</v>
      </c>
      <c r="M55" s="449"/>
      <c r="N55" s="198" t="s">
        <v>685</v>
      </c>
      <c r="Q55" s="304"/>
      <c r="R55" s="44" t="s">
        <v>461</v>
      </c>
      <c r="S55" s="44" t="s">
        <v>442</v>
      </c>
      <c r="T55" s="44" t="s">
        <v>443</v>
      </c>
    </row>
    <row r="56" spans="1:20" s="168" customFormat="1" ht="44.55" customHeight="1">
      <c r="A56" s="167"/>
      <c r="B56" s="196"/>
      <c r="C56" s="198" t="s">
        <v>965</v>
      </c>
      <c r="D56" s="197" t="s">
        <v>654</v>
      </c>
      <c r="E56" s="167">
        <v>3</v>
      </c>
      <c r="F56" s="197" t="s">
        <v>1038</v>
      </c>
      <c r="G56" s="395">
        <v>0.1</v>
      </c>
      <c r="H56" s="395">
        <v>0.1</v>
      </c>
      <c r="I56" s="395">
        <v>0.1</v>
      </c>
      <c r="J56" s="395">
        <v>0.1</v>
      </c>
      <c r="K56" s="395">
        <v>0.15</v>
      </c>
      <c r="L56" s="428"/>
      <c r="M56" s="449"/>
      <c r="N56" s="169"/>
      <c r="Q56" s="304"/>
      <c r="R56" s="155"/>
      <c r="S56" s="155"/>
      <c r="T56" s="155"/>
    </row>
    <row r="57" spans="1:20" s="168" customFormat="1" ht="158.4">
      <c r="A57" s="167"/>
      <c r="B57" s="196"/>
      <c r="C57" s="198" t="s">
        <v>967</v>
      </c>
      <c r="D57" s="197" t="s">
        <v>719</v>
      </c>
      <c r="E57" s="167">
        <v>5</v>
      </c>
      <c r="F57" s="197" t="s">
        <v>720</v>
      </c>
      <c r="G57" s="196">
        <v>100</v>
      </c>
      <c r="H57" s="196">
        <v>100</v>
      </c>
      <c r="I57" s="196">
        <v>100</v>
      </c>
      <c r="J57" s="196">
        <v>100</v>
      </c>
      <c r="K57" s="196">
        <v>100</v>
      </c>
      <c r="L57" s="428">
        <v>2</v>
      </c>
      <c r="M57" s="449"/>
      <c r="N57" s="198" t="s">
        <v>684</v>
      </c>
      <c r="Q57" s="304"/>
      <c r="R57" s="155"/>
      <c r="S57" s="155"/>
      <c r="T57" s="155"/>
    </row>
    <row r="58" spans="1:20" s="168" customFormat="1" ht="57.6">
      <c r="A58" s="167"/>
      <c r="B58" s="196"/>
      <c r="C58" s="198"/>
      <c r="D58" s="197"/>
      <c r="E58" s="167">
        <v>5</v>
      </c>
      <c r="F58" s="197" t="s">
        <v>721</v>
      </c>
      <c r="G58" s="196">
        <v>10000</v>
      </c>
      <c r="H58" s="196">
        <v>10000</v>
      </c>
      <c r="I58" s="196">
        <v>10000</v>
      </c>
      <c r="J58" s="196">
        <v>10000</v>
      </c>
      <c r="K58" s="196">
        <v>10000</v>
      </c>
      <c r="L58" s="428">
        <v>2</v>
      </c>
      <c r="M58" s="449"/>
      <c r="N58" s="169"/>
      <c r="Q58" s="304"/>
      <c r="R58" s="155"/>
      <c r="S58" s="155"/>
      <c r="T58" s="155"/>
    </row>
    <row r="59" spans="1:20" s="358" customFormat="1" ht="28.8">
      <c r="A59" s="355">
        <v>8</v>
      </c>
      <c r="B59" s="356" t="s">
        <v>896</v>
      </c>
      <c r="C59" s="404" t="s">
        <v>927</v>
      </c>
      <c r="D59" s="357" t="s">
        <v>1136</v>
      </c>
      <c r="E59" s="355">
        <v>5</v>
      </c>
      <c r="F59" s="357" t="s">
        <v>1137</v>
      </c>
      <c r="G59" s="356">
        <v>0</v>
      </c>
      <c r="H59" s="360">
        <v>0.1</v>
      </c>
      <c r="I59" s="360">
        <v>0.1</v>
      </c>
      <c r="J59" s="360">
        <v>0.4</v>
      </c>
      <c r="K59" s="360">
        <v>0.4</v>
      </c>
      <c r="L59" s="422"/>
      <c r="M59" s="442"/>
      <c r="N59" s="355"/>
      <c r="Q59" s="21"/>
      <c r="R59" s="1"/>
      <c r="S59" s="1"/>
      <c r="T59" s="1"/>
    </row>
    <row r="60" spans="1:20" s="358" customFormat="1">
      <c r="A60" s="355"/>
      <c r="B60" s="356"/>
      <c r="C60" s="404"/>
      <c r="D60" s="357" t="s">
        <v>897</v>
      </c>
      <c r="E60" s="355">
        <v>5</v>
      </c>
      <c r="F60" s="357" t="s">
        <v>939</v>
      </c>
      <c r="G60" s="356">
        <v>0</v>
      </c>
      <c r="H60" s="356">
        <v>2</v>
      </c>
      <c r="I60" s="356">
        <v>2</v>
      </c>
      <c r="J60" s="356">
        <v>2</v>
      </c>
      <c r="K60" s="356">
        <v>2</v>
      </c>
      <c r="L60" s="422"/>
      <c r="M60" s="442"/>
      <c r="N60" s="355"/>
      <c r="Q60" s="21"/>
      <c r="R60" s="1"/>
      <c r="S60" s="1"/>
      <c r="T60" s="1"/>
    </row>
    <row r="61" spans="1:20" s="358" customFormat="1" ht="43.2">
      <c r="A61" s="355"/>
      <c r="B61" s="356"/>
      <c r="C61" s="404" t="s">
        <v>937</v>
      </c>
      <c r="D61" s="357" t="s">
        <v>938</v>
      </c>
      <c r="E61" s="355">
        <v>5</v>
      </c>
      <c r="F61" s="357" t="s">
        <v>940</v>
      </c>
      <c r="G61" s="356">
        <v>0</v>
      </c>
      <c r="H61" s="356">
        <v>20</v>
      </c>
      <c r="I61" s="356">
        <v>20</v>
      </c>
      <c r="J61" s="356">
        <v>20</v>
      </c>
      <c r="K61" s="356">
        <v>20</v>
      </c>
      <c r="L61" s="422"/>
      <c r="M61" s="442"/>
      <c r="N61" s="355"/>
      <c r="Q61" s="21"/>
      <c r="R61" s="1"/>
      <c r="S61" s="1"/>
      <c r="T61" s="1"/>
    </row>
    <row r="62" spans="1:20" s="467" customFormat="1" ht="28.8">
      <c r="A62" s="461">
        <v>9</v>
      </c>
      <c r="B62" s="462" t="s">
        <v>3</v>
      </c>
      <c r="C62" s="463" t="s">
        <v>1305</v>
      </c>
      <c r="D62" s="464" t="s">
        <v>1306</v>
      </c>
      <c r="E62" s="461">
        <v>4</v>
      </c>
      <c r="F62" s="464" t="s">
        <v>1307</v>
      </c>
      <c r="G62" s="462">
        <v>0</v>
      </c>
      <c r="H62" s="490"/>
      <c r="I62" s="496">
        <v>3</v>
      </c>
      <c r="J62" s="496">
        <v>6</v>
      </c>
      <c r="K62" s="496">
        <v>10</v>
      </c>
      <c r="L62" s="465"/>
      <c r="M62" s="466"/>
      <c r="N62" s="461"/>
    </row>
    <row r="63" spans="1:20" s="467" customFormat="1" ht="28.8">
      <c r="A63" s="461"/>
      <c r="B63" s="462"/>
      <c r="C63" s="463"/>
      <c r="D63" s="464"/>
      <c r="E63" s="461"/>
      <c r="F63" s="464" t="s">
        <v>1308</v>
      </c>
      <c r="G63" s="462">
        <v>0</v>
      </c>
      <c r="H63" s="490"/>
      <c r="I63" s="497">
        <v>0.4</v>
      </c>
      <c r="J63" s="497">
        <v>0.7</v>
      </c>
      <c r="K63" s="497">
        <v>1</v>
      </c>
      <c r="L63" s="465"/>
      <c r="M63" s="466"/>
      <c r="N63" s="461"/>
    </row>
    <row r="64" spans="1:20" s="467" customFormat="1" ht="28.8">
      <c r="A64" s="461"/>
      <c r="B64" s="462"/>
      <c r="C64" s="463"/>
      <c r="D64" s="464"/>
      <c r="E64" s="461"/>
      <c r="F64" s="464" t="s">
        <v>1309</v>
      </c>
      <c r="G64" s="462">
        <v>0</v>
      </c>
      <c r="H64" s="490"/>
      <c r="I64" s="497">
        <v>0.5</v>
      </c>
      <c r="J64" s="497">
        <v>0.8</v>
      </c>
      <c r="K64" s="497">
        <v>1</v>
      </c>
      <c r="L64" s="465"/>
      <c r="M64" s="466"/>
      <c r="N64" s="461"/>
    </row>
    <row r="65" spans="1:14" s="467" customFormat="1" ht="28.8">
      <c r="A65" s="461"/>
      <c r="B65" s="462"/>
      <c r="C65" s="463"/>
      <c r="D65" s="464" t="s">
        <v>1314</v>
      </c>
      <c r="E65" s="461">
        <v>5</v>
      </c>
      <c r="F65" s="464" t="s">
        <v>1313</v>
      </c>
      <c r="G65" s="462">
        <v>0</v>
      </c>
      <c r="H65" s="490"/>
      <c r="I65" s="496">
        <v>5</v>
      </c>
      <c r="J65" s="496">
        <v>10</v>
      </c>
      <c r="K65" s="496">
        <v>15</v>
      </c>
      <c r="L65" s="465"/>
      <c r="M65" s="466"/>
      <c r="N65" s="461"/>
    </row>
    <row r="66" spans="1:14" s="467" customFormat="1" ht="28.8">
      <c r="A66" s="461"/>
      <c r="B66" s="462"/>
      <c r="C66" s="463" t="s">
        <v>1322</v>
      </c>
      <c r="D66" s="464" t="s">
        <v>1310</v>
      </c>
      <c r="E66" s="461">
        <v>5</v>
      </c>
      <c r="F66" s="464" t="s">
        <v>1311</v>
      </c>
      <c r="G66" s="462">
        <v>0</v>
      </c>
      <c r="H66" s="490"/>
      <c r="I66" s="496">
        <v>30</v>
      </c>
      <c r="J66" s="496">
        <v>60</v>
      </c>
      <c r="K66" s="496">
        <v>100</v>
      </c>
      <c r="L66" s="465"/>
      <c r="M66" s="466"/>
      <c r="N66" s="461"/>
    </row>
    <row r="67" spans="1:14" s="467" customFormat="1" ht="28.8">
      <c r="A67" s="461"/>
      <c r="B67" s="462"/>
      <c r="C67" s="463"/>
      <c r="D67" s="464" t="s">
        <v>1319</v>
      </c>
      <c r="E67" s="461">
        <v>5</v>
      </c>
      <c r="F67" s="464" t="s">
        <v>1312</v>
      </c>
      <c r="G67" s="462">
        <v>0</v>
      </c>
      <c r="H67" s="490"/>
      <c r="I67" s="496">
        <v>8</v>
      </c>
      <c r="J67" s="496">
        <v>15</v>
      </c>
      <c r="K67" s="496">
        <v>25</v>
      </c>
      <c r="L67" s="465"/>
      <c r="M67" s="466"/>
      <c r="N67" s="461"/>
    </row>
    <row r="68" spans="1:14" s="467" customFormat="1" ht="28.8">
      <c r="A68" s="461"/>
      <c r="B68" s="462"/>
      <c r="C68" s="463"/>
      <c r="D68" s="464" t="s">
        <v>1315</v>
      </c>
      <c r="E68" s="461">
        <v>3</v>
      </c>
      <c r="F68" s="464" t="s">
        <v>1316</v>
      </c>
      <c r="G68" s="462">
        <v>0</v>
      </c>
      <c r="H68" s="490"/>
      <c r="I68" s="496">
        <v>5</v>
      </c>
      <c r="J68" s="496">
        <v>10</v>
      </c>
      <c r="K68" s="496">
        <v>20</v>
      </c>
      <c r="L68" s="465"/>
      <c r="M68" s="466"/>
      <c r="N68" s="461"/>
    </row>
    <row r="69" spans="1:14" s="467" customFormat="1" ht="28.8">
      <c r="A69" s="461"/>
      <c r="B69" s="462"/>
      <c r="C69" s="463"/>
      <c r="D69" s="464"/>
      <c r="E69" s="461"/>
      <c r="F69" s="464" t="s">
        <v>1312</v>
      </c>
      <c r="G69" s="462">
        <v>0</v>
      </c>
      <c r="H69" s="490"/>
      <c r="I69" s="496">
        <v>8</v>
      </c>
      <c r="J69" s="496">
        <v>15</v>
      </c>
      <c r="K69" s="496">
        <v>25</v>
      </c>
      <c r="L69" s="465"/>
      <c r="M69" s="466"/>
      <c r="N69" s="461"/>
    </row>
    <row r="70" spans="1:14" s="467" customFormat="1" ht="28.8">
      <c r="A70" s="461"/>
      <c r="B70" s="462"/>
      <c r="C70" s="463"/>
      <c r="D70" s="464"/>
      <c r="E70" s="461"/>
      <c r="F70" s="464" t="s">
        <v>1317</v>
      </c>
      <c r="G70" s="462">
        <v>0</v>
      </c>
      <c r="H70" s="490"/>
      <c r="I70" s="497">
        <v>0.1</v>
      </c>
      <c r="J70" s="497">
        <v>0.15</v>
      </c>
      <c r="K70" s="497">
        <v>0.25</v>
      </c>
      <c r="L70" s="465"/>
      <c r="M70" s="466"/>
      <c r="N70" s="461"/>
    </row>
    <row r="71" spans="1:14" s="467" customFormat="1" ht="28.8">
      <c r="A71" s="461"/>
      <c r="B71" s="462"/>
      <c r="C71" s="463"/>
      <c r="D71" s="464"/>
      <c r="E71" s="461"/>
      <c r="F71" s="464" t="s">
        <v>1318</v>
      </c>
      <c r="G71" s="462">
        <v>0</v>
      </c>
      <c r="H71" s="490"/>
      <c r="I71" s="496">
        <v>5</v>
      </c>
      <c r="J71" s="496">
        <v>10</v>
      </c>
      <c r="K71" s="496">
        <v>15</v>
      </c>
      <c r="L71" s="465"/>
      <c r="M71" s="466"/>
      <c r="N71" s="461"/>
    </row>
    <row r="72" spans="1:14" s="467" customFormat="1" ht="28.8">
      <c r="A72" s="461"/>
      <c r="B72" s="462"/>
      <c r="C72" s="463" t="s">
        <v>1328</v>
      </c>
      <c r="D72" s="464" t="s">
        <v>1329</v>
      </c>
      <c r="E72" s="461">
        <v>4</v>
      </c>
      <c r="F72" s="464" t="s">
        <v>1391</v>
      </c>
      <c r="G72" s="462">
        <v>0</v>
      </c>
      <c r="H72" s="490"/>
      <c r="I72" s="492">
        <v>0.4</v>
      </c>
      <c r="J72" s="493" t="s">
        <v>1499</v>
      </c>
      <c r="K72" s="492">
        <v>0.8</v>
      </c>
      <c r="L72" s="465"/>
      <c r="M72" s="466"/>
      <c r="N72" s="461"/>
    </row>
    <row r="73" spans="1:14" s="467" customFormat="1" ht="28.8">
      <c r="A73" s="461"/>
      <c r="B73" s="462"/>
      <c r="C73" s="463"/>
      <c r="D73" s="464" t="s">
        <v>1330</v>
      </c>
      <c r="E73" s="461">
        <v>5</v>
      </c>
      <c r="F73" s="464" t="s">
        <v>1389</v>
      </c>
      <c r="G73" s="462">
        <v>0</v>
      </c>
      <c r="H73" s="490"/>
      <c r="I73" s="494">
        <v>0.03</v>
      </c>
      <c r="J73" s="494">
        <v>0.06</v>
      </c>
      <c r="K73" s="494">
        <v>0.1</v>
      </c>
      <c r="L73" s="465"/>
      <c r="M73" s="466"/>
      <c r="N73" s="461"/>
    </row>
    <row r="74" spans="1:14" s="467" customFormat="1" ht="43.2">
      <c r="A74" s="461"/>
      <c r="B74" s="462"/>
      <c r="C74" s="463"/>
      <c r="D74" s="464" t="s">
        <v>1332</v>
      </c>
      <c r="E74" s="461">
        <v>1</v>
      </c>
      <c r="F74" s="464" t="s">
        <v>1388</v>
      </c>
      <c r="G74" s="462">
        <v>0</v>
      </c>
      <c r="H74" s="490"/>
      <c r="I74" s="494">
        <v>0.2</v>
      </c>
      <c r="J74" s="494">
        <v>0.4</v>
      </c>
      <c r="K74" s="494">
        <v>0.6</v>
      </c>
      <c r="L74" s="465"/>
      <c r="M74" s="466"/>
      <c r="N74" s="461"/>
    </row>
    <row r="75" spans="1:14" s="467" customFormat="1" ht="28.8">
      <c r="A75" s="461"/>
      <c r="B75" s="462"/>
      <c r="C75" s="463"/>
      <c r="D75" s="464" t="s">
        <v>1331</v>
      </c>
      <c r="E75" s="461">
        <v>1</v>
      </c>
      <c r="F75" s="464" t="s">
        <v>1390</v>
      </c>
      <c r="G75" s="462">
        <v>0</v>
      </c>
      <c r="H75" s="490"/>
      <c r="I75" s="494">
        <v>0.3</v>
      </c>
      <c r="J75" s="494">
        <v>0.5</v>
      </c>
      <c r="K75" s="494">
        <v>0.8</v>
      </c>
      <c r="L75" s="465"/>
      <c r="M75" s="466"/>
      <c r="N75" s="461"/>
    </row>
    <row r="76" spans="1:14" s="467" customFormat="1" ht="28.8">
      <c r="A76" s="461"/>
      <c r="B76" s="462"/>
      <c r="C76" s="463"/>
      <c r="D76" s="464" t="s">
        <v>1333</v>
      </c>
      <c r="E76" s="461">
        <v>4</v>
      </c>
      <c r="F76" s="464" t="s">
        <v>1389</v>
      </c>
      <c r="G76" s="462">
        <v>0</v>
      </c>
      <c r="H76" s="490"/>
      <c r="I76" s="494">
        <v>0.03</v>
      </c>
      <c r="J76" s="494">
        <v>0.06</v>
      </c>
      <c r="K76" s="494">
        <v>0.1</v>
      </c>
      <c r="L76" s="465"/>
      <c r="M76" s="466"/>
      <c r="N76" s="461"/>
    </row>
    <row r="77" spans="1:14" s="467" customFormat="1" ht="28.8">
      <c r="A77" s="461"/>
      <c r="B77" s="462"/>
      <c r="C77" s="463" t="s">
        <v>1346</v>
      </c>
      <c r="D77" s="464" t="s">
        <v>1334</v>
      </c>
      <c r="E77" s="461">
        <v>4</v>
      </c>
      <c r="F77" s="464" t="s">
        <v>1340</v>
      </c>
      <c r="G77" s="462">
        <v>0</v>
      </c>
      <c r="H77" s="490"/>
      <c r="I77" s="494">
        <v>0.5</v>
      </c>
      <c r="J77" s="494">
        <v>0.8</v>
      </c>
      <c r="K77" s="494">
        <v>1</v>
      </c>
      <c r="L77" s="465"/>
      <c r="M77" s="466"/>
      <c r="N77" s="461"/>
    </row>
    <row r="78" spans="1:14" s="467" customFormat="1" ht="28.8">
      <c r="A78" s="461"/>
      <c r="B78" s="462"/>
      <c r="C78" s="463"/>
      <c r="D78" s="464" t="s">
        <v>1341</v>
      </c>
      <c r="E78" s="461">
        <v>4</v>
      </c>
      <c r="F78" s="464" t="s">
        <v>1342</v>
      </c>
      <c r="G78" s="462">
        <v>0</v>
      </c>
      <c r="H78" s="490"/>
      <c r="I78" s="495">
        <v>2</v>
      </c>
      <c r="J78" s="495">
        <v>4</v>
      </c>
      <c r="K78" s="495">
        <v>6</v>
      </c>
      <c r="L78" s="465"/>
      <c r="M78" s="466"/>
      <c r="N78" s="461"/>
    </row>
    <row r="79" spans="1:14" s="467" customFormat="1" ht="28.8">
      <c r="A79" s="461"/>
      <c r="B79" s="462"/>
      <c r="C79" s="463"/>
      <c r="D79" s="464" t="s">
        <v>1335</v>
      </c>
      <c r="E79" s="461">
        <v>3</v>
      </c>
      <c r="F79" s="464" t="s">
        <v>1343</v>
      </c>
      <c r="G79" s="462">
        <v>0</v>
      </c>
      <c r="H79" s="490"/>
      <c r="I79" s="495">
        <v>10</v>
      </c>
      <c r="J79" s="495">
        <v>25</v>
      </c>
      <c r="K79" s="495">
        <v>40</v>
      </c>
      <c r="L79" s="465"/>
      <c r="M79" s="466"/>
      <c r="N79" s="461"/>
    </row>
    <row r="80" spans="1:14" s="467" customFormat="1" ht="28.8">
      <c r="A80" s="461"/>
      <c r="B80" s="462"/>
      <c r="C80" s="463"/>
      <c r="D80" s="464" t="s">
        <v>1336</v>
      </c>
      <c r="E80" s="461">
        <v>4</v>
      </c>
      <c r="F80" s="464" t="s">
        <v>1347</v>
      </c>
      <c r="G80" s="462">
        <v>0</v>
      </c>
      <c r="H80" s="490"/>
      <c r="I80" s="494">
        <v>0.4</v>
      </c>
      <c r="J80" s="494">
        <v>0.6</v>
      </c>
      <c r="K80" s="494">
        <v>0.8</v>
      </c>
      <c r="L80" s="465"/>
      <c r="M80" s="466"/>
      <c r="N80" s="461"/>
    </row>
    <row r="81" spans="1:14" s="467" customFormat="1" ht="28.8">
      <c r="A81" s="461"/>
      <c r="B81" s="462"/>
      <c r="C81" s="463"/>
      <c r="D81" s="464" t="s">
        <v>1337</v>
      </c>
      <c r="E81" s="461">
        <v>4</v>
      </c>
      <c r="F81" s="464" t="s">
        <v>1344</v>
      </c>
      <c r="G81" s="462">
        <v>0</v>
      </c>
      <c r="H81" s="490"/>
      <c r="I81" s="494">
        <v>0.6</v>
      </c>
      <c r="J81" s="494">
        <v>0.85</v>
      </c>
      <c r="K81" s="494">
        <v>1</v>
      </c>
      <c r="L81" s="465"/>
      <c r="M81" s="466"/>
      <c r="N81" s="461"/>
    </row>
    <row r="82" spans="1:14" s="467" customFormat="1" ht="28.8">
      <c r="A82" s="461"/>
      <c r="B82" s="462"/>
      <c r="C82" s="463"/>
      <c r="D82" s="464" t="s">
        <v>1338</v>
      </c>
      <c r="E82" s="461">
        <v>5</v>
      </c>
      <c r="F82" s="464" t="s">
        <v>1348</v>
      </c>
      <c r="G82" s="462">
        <v>0</v>
      </c>
      <c r="H82" s="490"/>
      <c r="I82" s="495">
        <v>5</v>
      </c>
      <c r="J82" s="495">
        <v>10</v>
      </c>
      <c r="K82" s="495">
        <v>15</v>
      </c>
      <c r="L82" s="465"/>
      <c r="M82" s="466"/>
      <c r="N82" s="461"/>
    </row>
    <row r="83" spans="1:14" s="467" customFormat="1" ht="28.8">
      <c r="A83" s="461"/>
      <c r="B83" s="462"/>
      <c r="C83" s="463"/>
      <c r="D83" s="464" t="s">
        <v>1339</v>
      </c>
      <c r="E83" s="461">
        <v>5</v>
      </c>
      <c r="F83" s="464" t="s">
        <v>1345</v>
      </c>
      <c r="G83" s="462">
        <v>0</v>
      </c>
      <c r="H83" s="490"/>
      <c r="I83" s="495">
        <v>6</v>
      </c>
      <c r="J83" s="495">
        <v>12</v>
      </c>
      <c r="K83" s="495">
        <v>18</v>
      </c>
      <c r="L83" s="465"/>
      <c r="M83" s="466"/>
      <c r="N83" s="461"/>
    </row>
    <row r="84" spans="1:14" s="467" customFormat="1" ht="28.8">
      <c r="A84" s="461"/>
      <c r="B84" s="462"/>
      <c r="C84" s="463" t="s">
        <v>1349</v>
      </c>
      <c r="D84" s="464" t="s">
        <v>1350</v>
      </c>
      <c r="E84" s="461">
        <v>1</v>
      </c>
      <c r="F84" s="464" t="s">
        <v>1360</v>
      </c>
      <c r="G84" s="462">
        <v>0</v>
      </c>
      <c r="H84" s="490"/>
      <c r="I84" s="495">
        <v>50</v>
      </c>
      <c r="J84" s="495">
        <v>120</v>
      </c>
      <c r="K84" s="495">
        <v>200</v>
      </c>
      <c r="L84" s="465"/>
      <c r="M84" s="466"/>
      <c r="N84" s="461"/>
    </row>
    <row r="85" spans="1:14" s="467" customFormat="1" ht="28.8">
      <c r="A85" s="461"/>
      <c r="B85" s="462"/>
      <c r="C85" s="463"/>
      <c r="D85" s="464" t="s">
        <v>1351</v>
      </c>
      <c r="E85" s="461">
        <v>5</v>
      </c>
      <c r="F85" s="464" t="s">
        <v>1357</v>
      </c>
      <c r="G85" s="462">
        <v>0</v>
      </c>
      <c r="H85" s="490"/>
      <c r="I85" s="495">
        <v>15</v>
      </c>
      <c r="J85" s="495">
        <v>30</v>
      </c>
      <c r="K85" s="495">
        <v>50</v>
      </c>
      <c r="L85" s="465"/>
      <c r="M85" s="466"/>
      <c r="N85" s="461"/>
    </row>
    <row r="86" spans="1:14" s="467" customFormat="1" ht="28.8">
      <c r="A86" s="461"/>
      <c r="B86" s="462"/>
      <c r="C86" s="463"/>
      <c r="D86" s="464" t="s">
        <v>1352</v>
      </c>
      <c r="E86" s="461">
        <v>1</v>
      </c>
      <c r="F86" s="464" t="s">
        <v>1363</v>
      </c>
      <c r="G86" s="462">
        <v>0</v>
      </c>
      <c r="H86" s="490"/>
      <c r="I86" s="494">
        <v>0.4</v>
      </c>
      <c r="J86" s="494">
        <v>0.7</v>
      </c>
      <c r="K86" s="494">
        <v>1</v>
      </c>
      <c r="L86" s="465"/>
      <c r="M86" s="466"/>
      <c r="N86" s="461"/>
    </row>
    <row r="87" spans="1:14" s="467" customFormat="1" ht="43.2">
      <c r="A87" s="461"/>
      <c r="B87" s="462"/>
      <c r="C87" s="463"/>
      <c r="D87" s="464" t="s">
        <v>1353</v>
      </c>
      <c r="E87" s="461">
        <v>5</v>
      </c>
      <c r="F87" s="464" t="s">
        <v>1358</v>
      </c>
      <c r="G87" s="462">
        <v>0</v>
      </c>
      <c r="H87" s="490"/>
      <c r="I87" s="494">
        <v>0.5</v>
      </c>
      <c r="J87" s="494">
        <v>0.8</v>
      </c>
      <c r="K87" s="494">
        <v>1</v>
      </c>
      <c r="L87" s="465"/>
      <c r="M87" s="466"/>
      <c r="N87" s="461"/>
    </row>
    <row r="88" spans="1:14" s="467" customFormat="1" ht="28.8">
      <c r="A88" s="461"/>
      <c r="B88" s="462"/>
      <c r="C88" s="463"/>
      <c r="D88" s="464" t="s">
        <v>1354</v>
      </c>
      <c r="E88" s="461">
        <v>5</v>
      </c>
      <c r="F88" s="464" t="s">
        <v>1362</v>
      </c>
      <c r="G88" s="462">
        <v>0</v>
      </c>
      <c r="H88" s="490"/>
      <c r="I88" s="494">
        <v>0.55000000000000004</v>
      </c>
      <c r="J88" s="494">
        <v>0.7</v>
      </c>
      <c r="K88" s="494">
        <v>0.85</v>
      </c>
      <c r="L88" s="465"/>
      <c r="M88" s="466"/>
      <c r="N88" s="461"/>
    </row>
    <row r="89" spans="1:14" s="467" customFormat="1" ht="28.8">
      <c r="A89" s="461"/>
      <c r="B89" s="462"/>
      <c r="C89" s="463"/>
      <c r="D89" s="464" t="s">
        <v>1355</v>
      </c>
      <c r="E89" s="461">
        <v>5</v>
      </c>
      <c r="F89" s="464" t="s">
        <v>1361</v>
      </c>
      <c r="G89" s="462">
        <v>0</v>
      </c>
      <c r="H89" s="490"/>
      <c r="I89" s="495">
        <v>10</v>
      </c>
      <c r="J89" s="495">
        <v>20</v>
      </c>
      <c r="K89" s="495">
        <v>30</v>
      </c>
      <c r="L89" s="465"/>
      <c r="M89" s="466"/>
      <c r="N89" s="461"/>
    </row>
    <row r="90" spans="1:14" s="467" customFormat="1" ht="43.2">
      <c r="A90" s="461"/>
      <c r="B90" s="462"/>
      <c r="C90" s="463"/>
      <c r="D90" s="464" t="s">
        <v>1356</v>
      </c>
      <c r="E90" s="461">
        <v>3</v>
      </c>
      <c r="F90" s="464" t="s">
        <v>1359</v>
      </c>
      <c r="G90" s="462">
        <v>0</v>
      </c>
      <c r="H90" s="490"/>
      <c r="I90" s="495">
        <v>30</v>
      </c>
      <c r="J90" s="495">
        <v>60</v>
      </c>
      <c r="K90" s="495">
        <v>100</v>
      </c>
      <c r="L90" s="465"/>
      <c r="M90" s="466"/>
      <c r="N90" s="461"/>
    </row>
    <row r="91" spans="1:14" s="467" customFormat="1" ht="28.8">
      <c r="A91" s="461"/>
      <c r="B91" s="462"/>
      <c r="C91" s="463" t="s">
        <v>1364</v>
      </c>
      <c r="D91" s="464" t="s">
        <v>1365</v>
      </c>
      <c r="E91" s="461">
        <v>4</v>
      </c>
      <c r="F91" s="464" t="s">
        <v>1371</v>
      </c>
      <c r="G91" s="462">
        <v>0</v>
      </c>
      <c r="H91" s="490"/>
      <c r="I91" s="495">
        <v>3</v>
      </c>
      <c r="J91" s="495">
        <v>6</v>
      </c>
      <c r="K91" s="495">
        <v>10</v>
      </c>
      <c r="L91" s="465"/>
      <c r="M91" s="466"/>
      <c r="N91" s="461"/>
    </row>
    <row r="92" spans="1:14" s="467" customFormat="1" ht="28.8">
      <c r="A92" s="461"/>
      <c r="B92" s="462"/>
      <c r="C92" s="463"/>
      <c r="D92" s="464" t="s">
        <v>1366</v>
      </c>
      <c r="E92" s="461">
        <v>3</v>
      </c>
      <c r="F92" s="464" t="s">
        <v>1373</v>
      </c>
      <c r="G92" s="462">
        <v>0</v>
      </c>
      <c r="H92" s="490"/>
      <c r="I92" s="495">
        <v>8</v>
      </c>
      <c r="J92" s="495">
        <v>15</v>
      </c>
      <c r="K92" s="495">
        <v>25</v>
      </c>
      <c r="L92" s="465"/>
      <c r="M92" s="466"/>
      <c r="N92" s="461"/>
    </row>
    <row r="93" spans="1:14" s="467" customFormat="1" ht="28.8">
      <c r="A93" s="461"/>
      <c r="B93" s="462"/>
      <c r="C93" s="463"/>
      <c r="D93" s="464" t="s">
        <v>1367</v>
      </c>
      <c r="E93" s="461">
        <v>4</v>
      </c>
      <c r="F93" s="464" t="s">
        <v>1372</v>
      </c>
      <c r="G93" s="462">
        <v>0</v>
      </c>
      <c r="H93" s="490"/>
      <c r="I93" s="495">
        <v>12</v>
      </c>
      <c r="J93" s="495">
        <v>25</v>
      </c>
      <c r="K93" s="495">
        <v>40</v>
      </c>
      <c r="L93" s="465"/>
      <c r="M93" s="466"/>
      <c r="N93" s="461"/>
    </row>
    <row r="94" spans="1:14" s="467" customFormat="1" ht="28.8">
      <c r="A94" s="461"/>
      <c r="B94" s="462"/>
      <c r="C94" s="463"/>
      <c r="D94" s="464" t="s">
        <v>1368</v>
      </c>
      <c r="E94" s="461">
        <v>4</v>
      </c>
      <c r="F94" s="464" t="s">
        <v>1375</v>
      </c>
      <c r="G94" s="462">
        <v>0</v>
      </c>
      <c r="H94" s="490"/>
      <c r="I94" s="495">
        <v>10</v>
      </c>
      <c r="J94" s="495">
        <v>20</v>
      </c>
      <c r="K94" s="495">
        <v>35</v>
      </c>
      <c r="L94" s="465"/>
      <c r="M94" s="466"/>
      <c r="N94" s="461"/>
    </row>
    <row r="95" spans="1:14" s="467" customFormat="1" ht="28.8">
      <c r="A95" s="461"/>
      <c r="B95" s="462"/>
      <c r="C95" s="463"/>
      <c r="D95" s="464" t="s">
        <v>1369</v>
      </c>
      <c r="E95" s="461">
        <v>3</v>
      </c>
      <c r="F95" s="464" t="s">
        <v>1374</v>
      </c>
      <c r="G95" s="462">
        <v>0</v>
      </c>
      <c r="H95" s="490"/>
      <c r="I95" s="495">
        <v>20</v>
      </c>
      <c r="J95" s="495">
        <v>50</v>
      </c>
      <c r="K95" s="495">
        <v>100</v>
      </c>
      <c r="L95" s="465"/>
      <c r="M95" s="466"/>
      <c r="N95" s="461"/>
    </row>
    <row r="96" spans="1:14" s="467" customFormat="1" ht="28.8">
      <c r="A96" s="461"/>
      <c r="B96" s="462"/>
      <c r="C96" s="463"/>
      <c r="D96" s="464" t="s">
        <v>1370</v>
      </c>
      <c r="E96" s="461">
        <v>4</v>
      </c>
      <c r="F96" s="464" t="s">
        <v>1376</v>
      </c>
      <c r="G96" s="462">
        <v>0</v>
      </c>
      <c r="H96" s="490"/>
      <c r="I96" s="494">
        <v>0.6</v>
      </c>
      <c r="J96" s="494">
        <v>0.75</v>
      </c>
      <c r="K96" s="494">
        <v>0.9</v>
      </c>
      <c r="L96" s="465"/>
      <c r="M96" s="466"/>
      <c r="N96" s="461"/>
    </row>
    <row r="97" spans="1:20" s="467" customFormat="1" ht="93.6">
      <c r="A97" s="461"/>
      <c r="B97" s="462"/>
      <c r="C97" s="463" t="s">
        <v>1377</v>
      </c>
      <c r="D97" s="464" t="s">
        <v>1378</v>
      </c>
      <c r="E97" s="461">
        <v>1</v>
      </c>
      <c r="F97" s="464" t="s">
        <v>1383</v>
      </c>
      <c r="G97" s="462">
        <v>0</v>
      </c>
      <c r="H97" s="490"/>
      <c r="I97" s="496" t="s">
        <v>1500</v>
      </c>
      <c r="J97" s="496">
        <v>50</v>
      </c>
      <c r="K97" s="496">
        <v>100</v>
      </c>
      <c r="L97" s="465"/>
      <c r="M97" s="466"/>
      <c r="N97" s="461"/>
    </row>
    <row r="98" spans="1:20" s="467" customFormat="1" ht="28.8">
      <c r="A98" s="461"/>
      <c r="B98" s="462"/>
      <c r="C98" s="463"/>
      <c r="D98" s="464" t="s">
        <v>1379</v>
      </c>
      <c r="E98" s="461">
        <v>1</v>
      </c>
      <c r="F98" s="464" t="s">
        <v>1386</v>
      </c>
      <c r="G98" s="462">
        <v>0</v>
      </c>
      <c r="H98" s="490"/>
      <c r="I98" s="496">
        <v>40</v>
      </c>
      <c r="J98" s="496">
        <v>80</v>
      </c>
      <c r="K98" s="496">
        <v>120</v>
      </c>
      <c r="L98" s="465"/>
      <c r="M98" s="466"/>
      <c r="N98" s="461"/>
    </row>
    <row r="99" spans="1:20" s="467" customFormat="1" ht="28.8">
      <c r="A99" s="461"/>
      <c r="B99" s="462"/>
      <c r="C99" s="463"/>
      <c r="D99" s="464" t="s">
        <v>1380</v>
      </c>
      <c r="E99" s="461">
        <v>5</v>
      </c>
      <c r="F99" s="464" t="s">
        <v>1384</v>
      </c>
      <c r="G99" s="462">
        <v>0</v>
      </c>
      <c r="H99" s="490"/>
      <c r="I99" s="497">
        <v>0.5</v>
      </c>
      <c r="J99" s="497">
        <v>0.7</v>
      </c>
      <c r="K99" s="497">
        <v>0.9</v>
      </c>
      <c r="L99" s="465"/>
      <c r="M99" s="466"/>
      <c r="N99" s="461"/>
    </row>
    <row r="100" spans="1:20" s="467" customFormat="1" ht="28.8">
      <c r="A100" s="461"/>
      <c r="B100" s="462"/>
      <c r="C100" s="463"/>
      <c r="D100" s="464" t="s">
        <v>1381</v>
      </c>
      <c r="E100" s="461">
        <v>5</v>
      </c>
      <c r="F100" s="464" t="s">
        <v>1387</v>
      </c>
      <c r="G100" s="462">
        <v>0</v>
      </c>
      <c r="H100" s="490"/>
      <c r="I100" s="496">
        <v>40</v>
      </c>
      <c r="J100" s="496">
        <v>90</v>
      </c>
      <c r="K100" s="496">
        <v>140</v>
      </c>
      <c r="L100" s="465"/>
      <c r="M100" s="466"/>
      <c r="N100" s="461"/>
    </row>
    <row r="101" spans="1:20" s="467" customFormat="1" ht="28.8">
      <c r="A101" s="461"/>
      <c r="B101" s="462"/>
      <c r="C101" s="463"/>
      <c r="D101" s="464" t="s">
        <v>1382</v>
      </c>
      <c r="E101" s="461">
        <v>3</v>
      </c>
      <c r="F101" s="464" t="s">
        <v>1385</v>
      </c>
      <c r="G101" s="462">
        <v>0</v>
      </c>
      <c r="H101" s="490"/>
      <c r="I101" s="497">
        <v>0.2</v>
      </c>
      <c r="J101" s="497">
        <v>0.4</v>
      </c>
      <c r="K101" s="497">
        <v>0.6</v>
      </c>
      <c r="L101" s="465"/>
      <c r="M101" s="466"/>
      <c r="N101" s="461"/>
    </row>
    <row r="102" spans="1:20" s="171" customFormat="1" ht="57.6">
      <c r="A102" s="170">
        <v>10</v>
      </c>
      <c r="B102" s="199" t="s">
        <v>1274</v>
      </c>
      <c r="C102" s="222" t="s">
        <v>770</v>
      </c>
      <c r="D102" s="200" t="s">
        <v>677</v>
      </c>
      <c r="E102" s="170">
        <v>1</v>
      </c>
      <c r="F102" s="200" t="s">
        <v>1255</v>
      </c>
      <c r="G102" s="199">
        <v>0</v>
      </c>
      <c r="H102" s="414">
        <v>0.1</v>
      </c>
      <c r="I102" s="491">
        <v>0.1</v>
      </c>
      <c r="J102" s="491">
        <v>0.1</v>
      </c>
      <c r="K102" s="491">
        <v>0.3</v>
      </c>
      <c r="L102" s="429"/>
      <c r="M102" s="450"/>
      <c r="N102" s="170"/>
      <c r="Q102" s="304"/>
      <c r="R102" s="155"/>
      <c r="S102" s="155"/>
      <c r="T102" s="155"/>
    </row>
    <row r="103" spans="1:20" s="171" customFormat="1" ht="28.8">
      <c r="A103" s="170"/>
      <c r="B103" s="199"/>
      <c r="C103" s="222"/>
      <c r="D103" s="200"/>
      <c r="E103" s="170"/>
      <c r="F103" s="200" t="s">
        <v>941</v>
      </c>
      <c r="G103" s="199">
        <v>0</v>
      </c>
      <c r="H103" s="199">
        <v>15</v>
      </c>
      <c r="I103" s="199">
        <v>15</v>
      </c>
      <c r="J103" s="199">
        <v>15</v>
      </c>
      <c r="K103" s="199">
        <v>15</v>
      </c>
      <c r="L103" s="429"/>
      <c r="M103" s="450"/>
      <c r="N103" s="170"/>
      <c r="Q103" s="304"/>
      <c r="R103" s="155"/>
      <c r="S103" s="155"/>
      <c r="T103" s="155"/>
    </row>
    <row r="104" spans="1:20" s="171" customFormat="1" ht="28.2" customHeight="1">
      <c r="A104" s="170"/>
      <c r="B104" s="199"/>
      <c r="C104" s="222" t="s">
        <v>932</v>
      </c>
      <c r="D104" s="200" t="s">
        <v>673</v>
      </c>
      <c r="E104" s="170">
        <v>3</v>
      </c>
      <c r="F104" s="200" t="s">
        <v>942</v>
      </c>
      <c r="G104" s="199">
        <v>0</v>
      </c>
      <c r="H104" s="199">
        <v>3</v>
      </c>
      <c r="I104" s="199">
        <v>3</v>
      </c>
      <c r="J104" s="199">
        <v>3</v>
      </c>
      <c r="K104" s="199">
        <v>5</v>
      </c>
      <c r="L104" s="429"/>
      <c r="M104" s="450"/>
      <c r="N104" s="170"/>
      <c r="Q104" s="304"/>
      <c r="R104" s="155"/>
      <c r="S104" s="155"/>
      <c r="T104" s="155"/>
    </row>
    <row r="105" spans="1:20" s="171" customFormat="1" ht="43.2">
      <c r="A105" s="170"/>
      <c r="B105" s="199"/>
      <c r="C105" s="222" t="s">
        <v>1138</v>
      </c>
      <c r="D105" s="200" t="s">
        <v>951</v>
      </c>
      <c r="E105" s="170">
        <v>4</v>
      </c>
      <c r="F105" s="200" t="s">
        <v>952</v>
      </c>
      <c r="G105" s="199">
        <v>20</v>
      </c>
      <c r="H105" s="199">
        <v>20</v>
      </c>
      <c r="I105" s="199">
        <v>20</v>
      </c>
      <c r="J105" s="199">
        <v>20</v>
      </c>
      <c r="K105" s="199">
        <v>20</v>
      </c>
      <c r="L105" s="429"/>
      <c r="M105" s="450"/>
      <c r="N105" s="170"/>
      <c r="Q105" s="304"/>
      <c r="R105" s="155"/>
      <c r="S105" s="155"/>
      <c r="T105" s="155"/>
    </row>
    <row r="106" spans="1:20" s="171" customFormat="1" ht="28.8">
      <c r="A106" s="170"/>
      <c r="B106" s="199"/>
      <c r="C106" s="222" t="s">
        <v>308</v>
      </c>
      <c r="D106" s="200" t="s">
        <v>655</v>
      </c>
      <c r="E106" s="170">
        <v>4</v>
      </c>
      <c r="F106" s="200" t="s">
        <v>943</v>
      </c>
      <c r="G106" s="199">
        <v>0</v>
      </c>
      <c r="H106" s="199">
        <v>3</v>
      </c>
      <c r="I106" s="199">
        <v>3</v>
      </c>
      <c r="J106" s="199">
        <v>3</v>
      </c>
      <c r="K106" s="199">
        <v>5</v>
      </c>
      <c r="L106" s="429"/>
      <c r="M106" s="450"/>
      <c r="N106" s="170"/>
      <c r="Q106" s="304"/>
      <c r="R106" s="155"/>
      <c r="S106" s="155"/>
      <c r="T106" s="155"/>
    </row>
    <row r="107" spans="1:20" s="153" customFormat="1" ht="28.8">
      <c r="A107" s="152">
        <v>11</v>
      </c>
      <c r="B107" s="189" t="s">
        <v>6</v>
      </c>
      <c r="C107" s="191" t="s">
        <v>931</v>
      </c>
      <c r="D107" s="190" t="s">
        <v>904</v>
      </c>
      <c r="E107" s="152">
        <v>2</v>
      </c>
      <c r="F107" s="190" t="s">
        <v>1446</v>
      </c>
      <c r="G107" s="190">
        <v>8</v>
      </c>
      <c r="H107" s="190"/>
      <c r="I107" s="190">
        <v>8</v>
      </c>
      <c r="J107" s="190">
        <v>10</v>
      </c>
      <c r="K107" s="190">
        <v>12</v>
      </c>
      <c r="L107" s="424"/>
      <c r="M107" s="445"/>
      <c r="N107" s="152"/>
      <c r="Q107" s="304"/>
      <c r="R107" s="155"/>
      <c r="S107" s="155"/>
      <c r="T107" s="155"/>
    </row>
    <row r="108" spans="1:20" s="153" customFormat="1" ht="28.8">
      <c r="A108" s="152"/>
      <c r="B108" s="152"/>
      <c r="C108" s="191" t="s">
        <v>934</v>
      </c>
      <c r="D108" s="191" t="s">
        <v>935</v>
      </c>
      <c r="E108" s="152">
        <v>2</v>
      </c>
      <c r="F108" s="190" t="s">
        <v>1304</v>
      </c>
      <c r="G108" s="190">
        <v>13</v>
      </c>
      <c r="H108" s="190"/>
      <c r="I108" s="190">
        <v>13</v>
      </c>
      <c r="J108" s="190">
        <v>14</v>
      </c>
      <c r="K108" s="190">
        <v>15</v>
      </c>
      <c r="L108" s="424"/>
      <c r="M108" s="445"/>
      <c r="N108" s="152"/>
      <c r="Q108" s="304"/>
      <c r="R108" s="155"/>
      <c r="S108" s="155"/>
      <c r="T108" s="155"/>
    </row>
    <row r="109" spans="1:20" s="173" customFormat="1" ht="45" customHeight="1">
      <c r="A109" s="172">
        <v>12</v>
      </c>
      <c r="B109" s="201" t="s">
        <v>1275</v>
      </c>
      <c r="C109" s="223" t="s">
        <v>772</v>
      </c>
      <c r="D109" s="202" t="s">
        <v>658</v>
      </c>
      <c r="E109" s="172">
        <v>1</v>
      </c>
      <c r="F109" s="202" t="s">
        <v>971</v>
      </c>
      <c r="G109" s="481">
        <v>0.99</v>
      </c>
      <c r="H109" s="481">
        <v>0.99</v>
      </c>
      <c r="I109" s="481">
        <v>0.99</v>
      </c>
      <c r="J109" s="481">
        <v>0.99</v>
      </c>
      <c r="K109" s="481">
        <v>0.99</v>
      </c>
      <c r="L109" s="430"/>
      <c r="M109" s="451"/>
      <c r="N109" s="172"/>
      <c r="Q109" s="304"/>
      <c r="R109" s="155"/>
      <c r="S109" s="155"/>
      <c r="T109" s="155"/>
    </row>
    <row r="110" spans="1:20" s="173" customFormat="1" ht="28.8">
      <c r="A110" s="172"/>
      <c r="B110" s="201"/>
      <c r="C110" s="223"/>
      <c r="D110" s="202"/>
      <c r="E110" s="172"/>
      <c r="F110" s="202" t="s">
        <v>972</v>
      </c>
      <c r="G110" s="481">
        <v>0.99</v>
      </c>
      <c r="H110" s="481">
        <v>0.99</v>
      </c>
      <c r="I110" s="481">
        <v>0.99</v>
      </c>
      <c r="J110" s="481">
        <v>0.99</v>
      </c>
      <c r="K110" s="481">
        <v>0.99</v>
      </c>
      <c r="L110" s="430"/>
      <c r="M110" s="451"/>
      <c r="N110" s="172"/>
      <c r="Q110" s="304"/>
      <c r="R110" s="155"/>
      <c r="S110" s="155"/>
      <c r="T110" s="155"/>
    </row>
    <row r="111" spans="1:20" s="173" customFormat="1" ht="28.8">
      <c r="A111" s="172"/>
      <c r="B111" s="201"/>
      <c r="C111" s="223" t="s">
        <v>932</v>
      </c>
      <c r="D111" s="202" t="s">
        <v>970</v>
      </c>
      <c r="E111" s="201">
        <v>3</v>
      </c>
      <c r="F111" s="202" t="s">
        <v>969</v>
      </c>
      <c r="G111" s="202">
        <v>0</v>
      </c>
      <c r="H111" s="202"/>
      <c r="I111" s="202">
        <v>0</v>
      </c>
      <c r="J111" s="202">
        <v>1</v>
      </c>
      <c r="K111" s="202">
        <v>2</v>
      </c>
      <c r="L111" s="430"/>
      <c r="M111" s="451"/>
      <c r="N111" s="172"/>
      <c r="Q111" s="304"/>
      <c r="R111" s="155"/>
      <c r="S111" s="155"/>
      <c r="T111" s="155"/>
    </row>
    <row r="112" spans="1:20" s="173" customFormat="1" ht="43.2">
      <c r="A112" s="172"/>
      <c r="B112" s="201"/>
      <c r="C112" s="223" t="s">
        <v>771</v>
      </c>
      <c r="D112" s="202" t="s">
        <v>973</v>
      </c>
      <c r="E112" s="201">
        <v>5</v>
      </c>
      <c r="F112" s="202" t="s">
        <v>974</v>
      </c>
      <c r="G112" s="202">
        <v>0</v>
      </c>
      <c r="H112" s="202"/>
      <c r="I112" s="202">
        <v>12</v>
      </c>
      <c r="J112" s="202">
        <v>13</v>
      </c>
      <c r="K112" s="202">
        <v>14</v>
      </c>
      <c r="L112" s="430"/>
      <c r="M112" s="451"/>
      <c r="N112" s="172"/>
      <c r="Q112" s="304"/>
      <c r="R112" s="155"/>
      <c r="S112" s="155"/>
      <c r="T112" s="155"/>
    </row>
    <row r="113" spans="1:20" s="173" customFormat="1" ht="43.2">
      <c r="A113" s="172"/>
      <c r="B113" s="201"/>
      <c r="C113" s="223" t="s">
        <v>976</v>
      </c>
      <c r="D113" s="202" t="s">
        <v>979</v>
      </c>
      <c r="E113" s="201">
        <v>5</v>
      </c>
      <c r="F113" s="202" t="s">
        <v>1302</v>
      </c>
      <c r="G113" s="202">
        <v>100</v>
      </c>
      <c r="H113" s="202"/>
      <c r="I113" s="202">
        <v>130</v>
      </c>
      <c r="J113" s="202">
        <v>160</v>
      </c>
      <c r="K113" s="202">
        <v>200</v>
      </c>
      <c r="L113" s="430">
        <v>3</v>
      </c>
      <c r="M113" s="451"/>
      <c r="N113" s="172"/>
      <c r="O113" s="223" t="s">
        <v>1237</v>
      </c>
      <c r="P113" s="223" t="s">
        <v>1238</v>
      </c>
      <c r="Q113" s="304"/>
      <c r="R113" s="155"/>
      <c r="S113" s="155"/>
      <c r="T113" s="155"/>
    </row>
    <row r="114" spans="1:20" s="173" customFormat="1" ht="28.8">
      <c r="A114" s="172"/>
      <c r="B114" s="201"/>
      <c r="C114" s="223"/>
      <c r="D114" s="202"/>
      <c r="E114" s="201">
        <v>5</v>
      </c>
      <c r="F114" s="202" t="s">
        <v>1303</v>
      </c>
      <c r="G114" s="202">
        <v>47</v>
      </c>
      <c r="H114" s="202"/>
      <c r="I114" s="202">
        <v>50</v>
      </c>
      <c r="J114" s="202">
        <v>55</v>
      </c>
      <c r="K114" s="202">
        <v>60</v>
      </c>
      <c r="L114" s="430"/>
      <c r="M114" s="451"/>
      <c r="N114" s="172"/>
      <c r="O114" s="223"/>
      <c r="P114" s="223"/>
      <c r="Q114" s="304"/>
      <c r="R114" s="155"/>
      <c r="S114" s="155"/>
      <c r="T114" s="155"/>
    </row>
    <row r="115" spans="1:20" s="166" customFormat="1">
      <c r="A115" s="165">
        <v>13</v>
      </c>
      <c r="B115" s="203" t="s">
        <v>7</v>
      </c>
      <c r="C115" s="224" t="s">
        <v>773</v>
      </c>
      <c r="D115" s="204" t="s">
        <v>665</v>
      </c>
      <c r="E115" s="165">
        <v>3</v>
      </c>
      <c r="F115" s="204" t="s">
        <v>902</v>
      </c>
      <c r="G115" s="165">
        <v>0</v>
      </c>
      <c r="H115" s="165">
        <v>50</v>
      </c>
      <c r="I115" s="165">
        <v>50</v>
      </c>
      <c r="J115" s="165">
        <v>50</v>
      </c>
      <c r="K115" s="165">
        <v>100</v>
      </c>
      <c r="L115" s="431"/>
      <c r="M115" s="452"/>
      <c r="N115" s="165"/>
      <c r="Q115" s="304"/>
      <c r="R115" s="155"/>
      <c r="S115" s="155"/>
      <c r="T115" s="155"/>
    </row>
    <row r="116" spans="1:20" s="166" customFormat="1" ht="43.2">
      <c r="A116" s="165"/>
      <c r="B116" s="203"/>
      <c r="C116" s="224" t="s">
        <v>903</v>
      </c>
      <c r="D116" s="224" t="s">
        <v>924</v>
      </c>
      <c r="E116" s="203">
        <v>5</v>
      </c>
      <c r="F116" s="224" t="s">
        <v>1024</v>
      </c>
      <c r="G116" s="165">
        <v>70</v>
      </c>
      <c r="H116" s="165">
        <v>70</v>
      </c>
      <c r="I116" s="165">
        <v>70</v>
      </c>
      <c r="J116" s="165">
        <v>70</v>
      </c>
      <c r="K116" s="165">
        <v>70</v>
      </c>
      <c r="L116" s="431"/>
      <c r="M116" s="452"/>
      <c r="N116" s="165"/>
      <c r="Q116" s="304"/>
      <c r="R116" s="155"/>
      <c r="S116" s="155"/>
      <c r="T116" s="155"/>
    </row>
    <row r="117" spans="1:20" s="166" customFormat="1" ht="28.8">
      <c r="A117" s="165"/>
      <c r="B117" s="203"/>
      <c r="C117" s="224"/>
      <c r="D117" s="224"/>
      <c r="E117" s="203">
        <v>5</v>
      </c>
      <c r="F117" s="224" t="s">
        <v>923</v>
      </c>
      <c r="G117" s="165">
        <v>0</v>
      </c>
      <c r="H117" s="165">
        <v>0</v>
      </c>
      <c r="I117" s="165">
        <v>1</v>
      </c>
      <c r="J117" s="165">
        <v>1</v>
      </c>
      <c r="K117" s="165">
        <v>1</v>
      </c>
      <c r="L117" s="431"/>
      <c r="M117" s="452"/>
      <c r="N117" s="165"/>
      <c r="Q117" s="304"/>
      <c r="R117" s="155"/>
      <c r="S117" s="155"/>
      <c r="T117" s="155"/>
    </row>
    <row r="118" spans="1:20" s="157" customFormat="1" ht="43.2">
      <c r="A118" s="156">
        <v>14</v>
      </c>
      <c r="B118" s="194" t="s">
        <v>8</v>
      </c>
      <c r="C118" s="205" t="s">
        <v>774</v>
      </c>
      <c r="D118" s="195" t="s">
        <v>697</v>
      </c>
      <c r="E118" s="156">
        <v>1</v>
      </c>
      <c r="F118" s="195" t="s">
        <v>698</v>
      </c>
      <c r="G118" s="376">
        <v>0</v>
      </c>
      <c r="H118" s="376">
        <v>0.1</v>
      </c>
      <c r="I118" s="376">
        <v>0.1</v>
      </c>
      <c r="J118" s="376">
        <v>0.1</v>
      </c>
      <c r="K118" s="376">
        <v>0.2</v>
      </c>
      <c r="L118" s="432"/>
      <c r="M118" s="453"/>
      <c r="N118" s="156"/>
      <c r="Q118" s="304"/>
      <c r="R118" s="155"/>
      <c r="S118" s="155"/>
      <c r="T118" s="155"/>
    </row>
    <row r="119" spans="1:20" s="157" customFormat="1" ht="50.55" customHeight="1">
      <c r="A119" s="156"/>
      <c r="B119" s="194"/>
      <c r="C119" s="205" t="s">
        <v>276</v>
      </c>
      <c r="D119" s="195" t="s">
        <v>672</v>
      </c>
      <c r="E119" s="156">
        <v>3</v>
      </c>
      <c r="F119" s="195" t="s">
        <v>1000</v>
      </c>
      <c r="G119" s="376">
        <v>0.02</v>
      </c>
      <c r="H119" s="376">
        <v>0.1</v>
      </c>
      <c r="I119" s="376">
        <v>0.1</v>
      </c>
      <c r="J119" s="376">
        <v>0.1</v>
      </c>
      <c r="K119" s="376">
        <v>0.2</v>
      </c>
      <c r="L119" s="432"/>
      <c r="M119" s="453"/>
      <c r="N119" s="156"/>
      <c r="Q119" s="304"/>
      <c r="R119" s="155"/>
      <c r="S119" s="155"/>
      <c r="T119" s="155"/>
    </row>
    <row r="120" spans="1:20" s="157" customFormat="1" ht="27" customHeight="1">
      <c r="A120" s="156"/>
      <c r="B120" s="194"/>
      <c r="C120" s="205" t="s">
        <v>1002</v>
      </c>
      <c r="D120" s="205" t="s">
        <v>1003</v>
      </c>
      <c r="E120" s="194">
        <v>4</v>
      </c>
      <c r="F120" s="205" t="s">
        <v>975</v>
      </c>
      <c r="G120" s="376">
        <v>0</v>
      </c>
      <c r="H120" s="376">
        <v>0.2</v>
      </c>
      <c r="I120" s="376">
        <v>0.2</v>
      </c>
      <c r="J120" s="376">
        <v>0.2</v>
      </c>
      <c r="K120" s="376">
        <v>0.4</v>
      </c>
      <c r="L120" s="432"/>
      <c r="M120" s="453">
        <v>2</v>
      </c>
      <c r="N120" s="156"/>
      <c r="Q120" s="304"/>
      <c r="R120" s="155"/>
      <c r="S120" s="155"/>
      <c r="T120" s="155"/>
    </row>
    <row r="121" spans="1:20" s="157" customFormat="1" ht="48.45" customHeight="1">
      <c r="A121" s="156"/>
      <c r="B121" s="194"/>
      <c r="C121" s="205" t="s">
        <v>314</v>
      </c>
      <c r="D121" s="205" t="s">
        <v>905</v>
      </c>
      <c r="E121" s="194">
        <v>4</v>
      </c>
      <c r="F121" s="205" t="s">
        <v>1001</v>
      </c>
      <c r="G121" s="376">
        <v>0.05</v>
      </c>
      <c r="H121" s="376">
        <v>0.1</v>
      </c>
      <c r="I121" s="376">
        <v>0.1</v>
      </c>
      <c r="J121" s="376">
        <v>0.1</v>
      </c>
      <c r="K121" s="376">
        <v>0.2</v>
      </c>
      <c r="L121" s="432"/>
      <c r="M121" s="453"/>
      <c r="N121" s="156"/>
      <c r="Q121" s="304"/>
      <c r="R121" s="155"/>
      <c r="S121" s="155"/>
      <c r="T121" s="155"/>
    </row>
    <row r="122" spans="1:20" s="157" customFormat="1" ht="37.5" customHeight="1">
      <c r="A122" s="156"/>
      <c r="B122" s="194"/>
      <c r="C122" s="205" t="s">
        <v>1139</v>
      </c>
      <c r="D122" s="205" t="s">
        <v>1140</v>
      </c>
      <c r="E122" s="194">
        <v>5</v>
      </c>
      <c r="F122" s="205" t="s">
        <v>1141</v>
      </c>
      <c r="G122" s="194">
        <v>0</v>
      </c>
      <c r="H122" s="194">
        <v>20</v>
      </c>
      <c r="I122" s="194">
        <v>20</v>
      </c>
      <c r="J122" s="194">
        <v>20</v>
      </c>
      <c r="K122" s="194">
        <v>20</v>
      </c>
      <c r="L122" s="432"/>
      <c r="M122" s="453"/>
      <c r="N122" s="156"/>
      <c r="Q122" s="304"/>
      <c r="R122" s="155"/>
      <c r="S122" s="155"/>
      <c r="T122" s="155"/>
    </row>
    <row r="123" spans="1:20" s="146" customFormat="1" ht="144">
      <c r="A123" s="145">
        <v>15</v>
      </c>
      <c r="B123" s="181" t="s">
        <v>11</v>
      </c>
      <c r="C123" s="147" t="s">
        <v>775</v>
      </c>
      <c r="D123" s="176" t="s">
        <v>663</v>
      </c>
      <c r="E123" s="145">
        <v>1</v>
      </c>
      <c r="F123" s="176" t="s">
        <v>944</v>
      </c>
      <c r="G123" s="181">
        <v>0</v>
      </c>
      <c r="H123" s="377">
        <v>0.01</v>
      </c>
      <c r="I123" s="377">
        <v>0.02</v>
      </c>
      <c r="J123" s="377">
        <v>0.03</v>
      </c>
      <c r="K123" s="377">
        <v>0.04</v>
      </c>
      <c r="L123" s="421"/>
      <c r="M123" s="441"/>
      <c r="N123" s="147" t="s">
        <v>686</v>
      </c>
      <c r="Q123" s="304"/>
      <c r="R123" s="155"/>
      <c r="S123" s="155"/>
      <c r="T123" s="155"/>
    </row>
    <row r="124" spans="1:20" s="146" customFormat="1" ht="28.8">
      <c r="A124" s="145"/>
      <c r="B124" s="181"/>
      <c r="C124" s="147"/>
      <c r="D124" s="182"/>
      <c r="E124" s="145"/>
      <c r="F124" s="176" t="s">
        <v>945</v>
      </c>
      <c r="G124" s="181">
        <v>60000</v>
      </c>
      <c r="H124" s="181">
        <v>65000</v>
      </c>
      <c r="I124" s="181">
        <v>75000</v>
      </c>
      <c r="J124" s="181">
        <v>80000</v>
      </c>
      <c r="K124" s="181">
        <v>90000</v>
      </c>
      <c r="L124" s="421"/>
      <c r="M124" s="441"/>
      <c r="N124" s="143"/>
      <c r="Q124" s="304"/>
      <c r="R124" s="155"/>
      <c r="S124" s="155"/>
      <c r="T124" s="155"/>
    </row>
    <row r="125" spans="1:20" s="146" customFormat="1" ht="28.8">
      <c r="A125" s="145"/>
      <c r="B125" s="181"/>
      <c r="C125" s="147"/>
      <c r="D125" s="182"/>
      <c r="E125" s="145"/>
      <c r="F125" s="176" t="s">
        <v>1023</v>
      </c>
      <c r="G125" s="181">
        <v>0</v>
      </c>
      <c r="H125" s="377">
        <v>0.05</v>
      </c>
      <c r="I125" s="377">
        <v>0.15</v>
      </c>
      <c r="J125" s="377">
        <v>0.25</v>
      </c>
      <c r="K125" s="377">
        <v>0.35</v>
      </c>
      <c r="L125" s="421"/>
      <c r="M125" s="441"/>
      <c r="N125" s="143"/>
      <c r="Q125" s="304"/>
      <c r="R125" s="155"/>
      <c r="S125" s="155"/>
      <c r="T125" s="155"/>
    </row>
    <row r="126" spans="1:20" s="146" customFormat="1" ht="15.6">
      <c r="A126" s="145"/>
      <c r="B126" s="181"/>
      <c r="C126" s="147"/>
      <c r="D126" s="182"/>
      <c r="E126" s="145"/>
      <c r="F126" s="176" t="s">
        <v>946</v>
      </c>
      <c r="G126" s="181">
        <v>325000</v>
      </c>
      <c r="H126" s="181">
        <v>345000</v>
      </c>
      <c r="I126" s="181">
        <v>365000</v>
      </c>
      <c r="J126" s="181">
        <v>390000</v>
      </c>
      <c r="K126" s="181">
        <v>420000</v>
      </c>
      <c r="L126" s="421"/>
      <c r="M126" s="441"/>
      <c r="N126" s="143"/>
      <c r="Q126" s="304"/>
      <c r="R126" s="155"/>
      <c r="S126" s="155"/>
      <c r="T126" s="155"/>
    </row>
    <row r="127" spans="1:20" s="146" customFormat="1" ht="28.8">
      <c r="A127" s="145"/>
      <c r="B127" s="181"/>
      <c r="C127" s="147" t="s">
        <v>776</v>
      </c>
      <c r="D127" s="176" t="s">
        <v>726</v>
      </c>
      <c r="E127" s="145">
        <v>1</v>
      </c>
      <c r="F127" s="176" t="s">
        <v>947</v>
      </c>
      <c r="G127" s="181">
        <v>4258</v>
      </c>
      <c r="H127" s="181">
        <v>5000</v>
      </c>
      <c r="I127" s="181">
        <v>6000</v>
      </c>
      <c r="J127" s="181">
        <v>7500</v>
      </c>
      <c r="K127" s="181">
        <v>9000</v>
      </c>
      <c r="L127" s="421"/>
      <c r="M127" s="441"/>
      <c r="N127" s="145"/>
      <c r="Q127" s="304"/>
      <c r="R127" s="155"/>
      <c r="S127" s="155"/>
      <c r="T127" s="155"/>
    </row>
    <row r="128" spans="1:20" s="146" customFormat="1" ht="145.5" customHeight="1">
      <c r="A128" s="145"/>
      <c r="B128" s="181"/>
      <c r="C128" s="147" t="s">
        <v>777</v>
      </c>
      <c r="D128" s="176" t="s">
        <v>676</v>
      </c>
      <c r="E128" s="145">
        <v>1</v>
      </c>
      <c r="F128" s="176" t="s">
        <v>948</v>
      </c>
      <c r="G128" s="181">
        <v>0</v>
      </c>
      <c r="H128" s="181">
        <v>200</v>
      </c>
      <c r="I128" s="181">
        <v>400</v>
      </c>
      <c r="J128" s="181">
        <v>600</v>
      </c>
      <c r="K128" s="181">
        <v>800</v>
      </c>
      <c r="L128" s="421"/>
      <c r="M128" s="441"/>
      <c r="N128" s="147" t="s">
        <v>725</v>
      </c>
      <c r="Q128" s="304"/>
      <c r="R128" s="155"/>
      <c r="S128" s="155"/>
      <c r="T128" s="155"/>
    </row>
    <row r="129" spans="1:20" s="146" customFormat="1" ht="28.5" customHeight="1">
      <c r="A129" s="145"/>
      <c r="B129" s="181"/>
      <c r="C129" s="147" t="s">
        <v>276</v>
      </c>
      <c r="D129" s="176" t="s">
        <v>664</v>
      </c>
      <c r="E129" s="145">
        <v>4</v>
      </c>
      <c r="F129" s="176" t="s">
        <v>1251</v>
      </c>
      <c r="G129" s="181">
        <v>0</v>
      </c>
      <c r="H129" s="377">
        <v>0.2</v>
      </c>
      <c r="I129" s="377">
        <v>0.2</v>
      </c>
      <c r="J129" s="377">
        <v>0.2</v>
      </c>
      <c r="K129" s="377">
        <v>0.4</v>
      </c>
      <c r="L129" s="421"/>
      <c r="M129" s="441"/>
      <c r="N129" s="145"/>
      <c r="Q129" s="304"/>
      <c r="R129" s="155"/>
      <c r="S129" s="155"/>
      <c r="T129" s="155"/>
    </row>
    <row r="130" spans="1:20" s="162" customFormat="1" ht="0.45" hidden="1" customHeight="1">
      <c r="A130" s="161">
        <v>16</v>
      </c>
      <c r="B130" s="206" t="s">
        <v>13</v>
      </c>
      <c r="C130" s="225" t="s">
        <v>778</v>
      </c>
      <c r="D130" s="207" t="s">
        <v>678</v>
      </c>
      <c r="E130" s="161">
        <v>4</v>
      </c>
      <c r="F130" s="207"/>
      <c r="G130" s="207"/>
      <c r="H130" s="207"/>
      <c r="I130" s="207"/>
      <c r="J130" s="207"/>
      <c r="K130" s="207"/>
      <c r="L130" s="433"/>
      <c r="M130" s="454"/>
      <c r="N130" s="161"/>
      <c r="Q130" s="304"/>
      <c r="R130" s="155"/>
      <c r="S130" s="155"/>
      <c r="T130" s="155"/>
    </row>
    <row r="131" spans="1:20" s="162" customFormat="1" ht="0.45" hidden="1" customHeight="1">
      <c r="A131" s="161"/>
      <c r="B131" s="206"/>
      <c r="C131" s="225" t="s">
        <v>320</v>
      </c>
      <c r="D131" s="207" t="s">
        <v>727</v>
      </c>
      <c r="E131" s="161">
        <v>4</v>
      </c>
      <c r="F131" s="207" t="s">
        <v>321</v>
      </c>
      <c r="G131" s="207"/>
      <c r="H131" s="207"/>
      <c r="I131" s="207"/>
      <c r="J131" s="207"/>
      <c r="K131" s="207"/>
      <c r="L131" s="433"/>
      <c r="M131" s="454"/>
      <c r="N131" s="161"/>
      <c r="Q131" s="304"/>
      <c r="R131" s="155"/>
      <c r="S131" s="155"/>
      <c r="T131" s="155"/>
    </row>
    <row r="132" spans="1:20" s="162" customFormat="1" ht="28.8" hidden="1">
      <c r="A132" s="161"/>
      <c r="B132" s="206"/>
      <c r="C132" s="225"/>
      <c r="D132" s="207"/>
      <c r="E132" s="161"/>
      <c r="F132" s="207" t="s">
        <v>322</v>
      </c>
      <c r="G132" s="207"/>
      <c r="H132" s="207"/>
      <c r="I132" s="207"/>
      <c r="J132" s="207"/>
      <c r="K132" s="207"/>
      <c r="L132" s="433"/>
      <c r="M132" s="454"/>
      <c r="N132" s="161"/>
      <c r="Q132" s="304"/>
      <c r="R132" s="155"/>
      <c r="S132" s="155"/>
      <c r="T132" s="155"/>
    </row>
    <row r="133" spans="1:20" s="162" customFormat="1" ht="28.8" hidden="1">
      <c r="A133" s="161"/>
      <c r="B133" s="206"/>
      <c r="C133" s="225" t="s">
        <v>668</v>
      </c>
      <c r="D133" s="207" t="s">
        <v>1250</v>
      </c>
      <c r="E133" s="161">
        <v>4</v>
      </c>
      <c r="F133" s="207"/>
      <c r="G133" s="207"/>
      <c r="H133" s="207"/>
      <c r="I133" s="207"/>
      <c r="J133" s="207"/>
      <c r="K133" s="207"/>
      <c r="L133" s="433"/>
      <c r="M133" s="454"/>
      <c r="N133" s="161"/>
      <c r="Q133" s="304"/>
      <c r="R133" s="155"/>
      <c r="S133" s="155"/>
      <c r="T133" s="155"/>
    </row>
    <row r="134" spans="1:20" s="153" customFormat="1" ht="28.8">
      <c r="A134" s="152">
        <v>16</v>
      </c>
      <c r="B134" s="189" t="s">
        <v>14</v>
      </c>
      <c r="C134" s="191" t="s">
        <v>779</v>
      </c>
      <c r="D134" s="190" t="s">
        <v>666</v>
      </c>
      <c r="E134" s="152">
        <v>4</v>
      </c>
      <c r="F134" s="190" t="s">
        <v>1157</v>
      </c>
      <c r="G134" s="189">
        <v>0</v>
      </c>
      <c r="H134" s="189">
        <v>1</v>
      </c>
      <c r="I134" s="189">
        <v>0</v>
      </c>
      <c r="J134" s="189">
        <v>0</v>
      </c>
      <c r="K134" s="189">
        <v>1</v>
      </c>
      <c r="L134" s="424"/>
      <c r="M134" s="445"/>
      <c r="N134" s="152"/>
      <c r="Q134" s="304"/>
      <c r="R134" s="155"/>
      <c r="S134" s="155"/>
      <c r="T134" s="155"/>
    </row>
    <row r="135" spans="1:20" s="153" customFormat="1" ht="43.2">
      <c r="A135" s="152"/>
      <c r="B135" s="189"/>
      <c r="C135" s="191" t="s">
        <v>292</v>
      </c>
      <c r="D135" s="190" t="s">
        <v>679</v>
      </c>
      <c r="E135" s="152">
        <v>4</v>
      </c>
      <c r="F135" s="190" t="s">
        <v>834</v>
      </c>
      <c r="G135" s="189">
        <v>3</v>
      </c>
      <c r="H135" s="189">
        <v>5</v>
      </c>
      <c r="I135" s="189">
        <v>5</v>
      </c>
      <c r="J135" s="189">
        <v>5</v>
      </c>
      <c r="K135" s="189">
        <v>6</v>
      </c>
      <c r="L135" s="424"/>
      <c r="M135" s="445"/>
      <c r="N135" s="152"/>
      <c r="Q135" s="304"/>
      <c r="R135" s="155"/>
      <c r="S135" s="155"/>
      <c r="T135" s="155"/>
    </row>
    <row r="136" spans="1:20" s="220" customFormat="1" ht="144">
      <c r="A136" s="219">
        <v>17</v>
      </c>
      <c r="B136" s="392" t="s">
        <v>15</v>
      </c>
      <c r="C136" s="217" t="s">
        <v>1471</v>
      </c>
      <c r="D136" s="218" t="s">
        <v>667</v>
      </c>
      <c r="E136" s="219">
        <v>3</v>
      </c>
      <c r="F136" s="218" t="s">
        <v>1495</v>
      </c>
      <c r="G136" s="394">
        <v>0.75</v>
      </c>
      <c r="H136" s="394">
        <v>0.1</v>
      </c>
      <c r="I136" s="394">
        <v>0.8</v>
      </c>
      <c r="J136" s="394">
        <v>0.85</v>
      </c>
      <c r="K136" s="394">
        <v>0.9</v>
      </c>
      <c r="L136" s="434"/>
      <c r="M136" s="455"/>
      <c r="N136" s="219"/>
      <c r="O136" s="217" t="s">
        <v>1233</v>
      </c>
      <c r="P136" s="217" t="s">
        <v>1234</v>
      </c>
      <c r="Q136" s="304"/>
      <c r="R136" s="155"/>
      <c r="S136" s="155"/>
      <c r="T136" s="155"/>
    </row>
    <row r="137" spans="1:20" s="220" customFormat="1" ht="50.55" customHeight="1">
      <c r="A137" s="219"/>
      <c r="B137" s="392"/>
      <c r="C137" s="217" t="s">
        <v>1503</v>
      </c>
      <c r="D137" s="218" t="s">
        <v>1468</v>
      </c>
      <c r="E137" s="219">
        <v>4</v>
      </c>
      <c r="F137" s="218" t="s">
        <v>1469</v>
      </c>
      <c r="G137" s="394">
        <v>0</v>
      </c>
      <c r="H137" s="394">
        <v>0.1</v>
      </c>
      <c r="I137" s="394">
        <v>0.01</v>
      </c>
      <c r="J137" s="394">
        <v>0.01</v>
      </c>
      <c r="K137" s="394">
        <v>0.01</v>
      </c>
      <c r="L137" s="434"/>
      <c r="M137" s="455"/>
      <c r="N137" s="219"/>
      <c r="Q137" s="304"/>
      <c r="R137" s="155"/>
      <c r="S137" s="155"/>
      <c r="T137" s="155"/>
    </row>
    <row r="138" spans="1:20" s="220" customFormat="1" ht="50.55" customHeight="1">
      <c r="A138" s="219"/>
      <c r="B138" s="392"/>
      <c r="C138" s="217" t="s">
        <v>1504</v>
      </c>
      <c r="D138" s="218" t="s">
        <v>1505</v>
      </c>
      <c r="E138" s="219">
        <v>1</v>
      </c>
      <c r="F138" s="218" t="s">
        <v>1506</v>
      </c>
      <c r="G138" s="485">
        <v>40</v>
      </c>
      <c r="H138" s="485"/>
      <c r="I138" s="485">
        <v>80</v>
      </c>
      <c r="J138" s="485">
        <v>120</v>
      </c>
      <c r="K138" s="485">
        <v>120</v>
      </c>
      <c r="L138" s="434"/>
      <c r="M138" s="455"/>
      <c r="N138" s="219"/>
      <c r="Q138" s="304"/>
      <c r="R138" s="155"/>
      <c r="S138" s="155"/>
      <c r="T138" s="155"/>
    </row>
    <row r="139" spans="1:20" s="220" customFormat="1" ht="50.55" customHeight="1">
      <c r="A139" s="219"/>
      <c r="B139" s="392"/>
      <c r="C139" s="217"/>
      <c r="D139" s="218"/>
      <c r="E139" s="219"/>
      <c r="F139" s="218" t="s">
        <v>1507</v>
      </c>
      <c r="G139" s="485">
        <v>0</v>
      </c>
      <c r="H139" s="485"/>
      <c r="I139" s="485">
        <v>80</v>
      </c>
      <c r="J139" s="485">
        <v>120</v>
      </c>
      <c r="K139" s="485">
        <v>120</v>
      </c>
      <c r="L139" s="434"/>
      <c r="M139" s="455"/>
      <c r="N139" s="219"/>
      <c r="Q139" s="304"/>
      <c r="R139" s="155"/>
      <c r="S139" s="155"/>
      <c r="T139" s="155"/>
    </row>
    <row r="140" spans="1:20" s="220" customFormat="1" ht="57.6">
      <c r="A140" s="219"/>
      <c r="B140" s="392"/>
      <c r="C140" s="217" t="s">
        <v>1585</v>
      </c>
      <c r="D140" s="218" t="s">
        <v>1474</v>
      </c>
      <c r="E140" s="219">
        <v>1</v>
      </c>
      <c r="F140" s="218" t="s">
        <v>1587</v>
      </c>
      <c r="G140" s="485">
        <v>180</v>
      </c>
      <c r="H140" s="485"/>
      <c r="I140" s="485">
        <f>G140*0.99</f>
        <v>178.2</v>
      </c>
      <c r="J140" s="485">
        <f>G140*0.98</f>
        <v>176.4</v>
      </c>
      <c r="K140" s="485">
        <f>G140*0.97</f>
        <v>174.6</v>
      </c>
      <c r="L140" s="434"/>
      <c r="M140" s="455"/>
      <c r="N140" s="219"/>
      <c r="Q140" s="304"/>
      <c r="R140" s="155"/>
      <c r="S140" s="155"/>
      <c r="T140" s="155"/>
    </row>
    <row r="141" spans="1:20" s="220" customFormat="1" ht="50.55" customHeight="1">
      <c r="A141" s="219"/>
      <c r="B141" s="392"/>
      <c r="C141" s="217"/>
      <c r="D141" s="218"/>
      <c r="E141" s="219"/>
      <c r="F141" s="218" t="s">
        <v>1496</v>
      </c>
      <c r="G141" s="485">
        <v>26</v>
      </c>
      <c r="H141" s="485"/>
      <c r="I141" s="485">
        <f>G141*0.99</f>
        <v>25.74</v>
      </c>
      <c r="J141" s="485">
        <f>G141*0.98</f>
        <v>25.48</v>
      </c>
      <c r="K141" s="485">
        <f>G141*0.97</f>
        <v>25.22</v>
      </c>
      <c r="L141" s="434"/>
      <c r="M141" s="455"/>
      <c r="N141" s="219"/>
      <c r="Q141" s="304"/>
      <c r="R141" s="155"/>
      <c r="S141" s="155"/>
      <c r="T141" s="155"/>
    </row>
    <row r="142" spans="1:20" s="220" customFormat="1" ht="57.6">
      <c r="A142" s="219"/>
      <c r="B142" s="392"/>
      <c r="C142" s="217" t="s">
        <v>1470</v>
      </c>
      <c r="D142" s="218" t="s">
        <v>1475</v>
      </c>
      <c r="E142" s="219">
        <v>4</v>
      </c>
      <c r="F142" s="218" t="s">
        <v>1472</v>
      </c>
      <c r="G142" s="485">
        <v>0</v>
      </c>
      <c r="H142" s="485"/>
      <c r="I142" s="394">
        <v>0.3</v>
      </c>
      <c r="J142" s="394">
        <v>0.5</v>
      </c>
      <c r="K142" s="394">
        <v>1</v>
      </c>
      <c r="L142" s="434"/>
      <c r="M142" s="455"/>
      <c r="N142" s="219"/>
      <c r="Q142" s="304"/>
      <c r="R142" s="155"/>
      <c r="S142" s="155"/>
      <c r="T142" s="155"/>
    </row>
    <row r="143" spans="1:20" s="220" customFormat="1" ht="72">
      <c r="A143" s="219"/>
      <c r="B143" s="392"/>
      <c r="C143" s="217" t="s">
        <v>1586</v>
      </c>
      <c r="D143" s="218" t="s">
        <v>1508</v>
      </c>
      <c r="E143" s="219">
        <v>1</v>
      </c>
      <c r="F143" s="218" t="s">
        <v>1498</v>
      </c>
      <c r="G143" s="489">
        <v>0</v>
      </c>
      <c r="H143" s="489"/>
      <c r="I143" s="489">
        <v>0.33300000000000002</v>
      </c>
      <c r="J143" s="489">
        <v>0.7</v>
      </c>
      <c r="K143" s="489">
        <v>1</v>
      </c>
      <c r="L143" s="434"/>
      <c r="M143" s="455"/>
      <c r="N143" s="219"/>
      <c r="Q143" s="304"/>
      <c r="R143" s="155"/>
      <c r="S143" s="155"/>
      <c r="T143" s="155"/>
    </row>
    <row r="144" spans="1:20" s="220" customFormat="1" ht="50.55" customHeight="1">
      <c r="A144" s="219"/>
      <c r="B144" s="392"/>
      <c r="C144" s="217"/>
      <c r="D144" s="218"/>
      <c r="E144" s="219"/>
      <c r="F144" s="218" t="s">
        <v>1473</v>
      </c>
      <c r="G144" s="394">
        <v>0</v>
      </c>
      <c r="H144" s="394"/>
      <c r="I144" s="394">
        <v>0.3</v>
      </c>
      <c r="J144" s="394">
        <v>0.5</v>
      </c>
      <c r="K144" s="394">
        <v>1</v>
      </c>
      <c r="L144" s="434"/>
      <c r="M144" s="455"/>
      <c r="N144" s="219"/>
      <c r="Q144" s="304"/>
      <c r="R144" s="155"/>
      <c r="S144" s="155"/>
      <c r="T144" s="155"/>
    </row>
    <row r="145" spans="1:20" s="220" customFormat="1" ht="50.55" customHeight="1">
      <c r="A145" s="219"/>
      <c r="B145" s="392"/>
      <c r="C145" s="217"/>
      <c r="D145" s="218"/>
      <c r="E145" s="219"/>
      <c r="F145" s="218" t="s">
        <v>1497</v>
      </c>
      <c r="G145" s="485">
        <v>0</v>
      </c>
      <c r="H145" s="485"/>
      <c r="I145" s="485">
        <v>1</v>
      </c>
      <c r="J145" s="485">
        <v>1</v>
      </c>
      <c r="K145" s="485">
        <v>1</v>
      </c>
      <c r="L145" s="434"/>
      <c r="M145" s="455"/>
      <c r="N145" s="219"/>
      <c r="Q145" s="304"/>
      <c r="R145" s="155"/>
      <c r="S145" s="155"/>
      <c r="T145" s="155"/>
    </row>
    <row r="146" spans="1:20" s="162" customFormat="1" ht="46.95" customHeight="1">
      <c r="A146" s="161">
        <v>18</v>
      </c>
      <c r="B146" s="206" t="s">
        <v>1281</v>
      </c>
      <c r="C146" s="225" t="s">
        <v>780</v>
      </c>
      <c r="D146" s="207" t="s">
        <v>1146</v>
      </c>
      <c r="E146" s="161">
        <v>2</v>
      </c>
      <c r="F146" s="207" t="s">
        <v>1173</v>
      </c>
      <c r="G146" s="206">
        <v>0</v>
      </c>
      <c r="H146" s="206">
        <v>2</v>
      </c>
      <c r="I146" s="206">
        <v>2</v>
      </c>
      <c r="J146" s="206">
        <v>2</v>
      </c>
      <c r="K146" s="206">
        <v>2</v>
      </c>
      <c r="L146" s="433"/>
      <c r="M146" s="454"/>
      <c r="N146" s="161"/>
      <c r="Q146" s="304"/>
      <c r="R146" s="155"/>
      <c r="S146" s="155"/>
      <c r="T146" s="155"/>
    </row>
    <row r="147" spans="1:20" s="162" customFormat="1" ht="31.2">
      <c r="F147" s="207" t="s">
        <v>1282</v>
      </c>
      <c r="I147" s="162">
        <v>5</v>
      </c>
      <c r="J147" s="162">
        <v>5</v>
      </c>
      <c r="K147" s="162">
        <v>5</v>
      </c>
      <c r="R147" s="155"/>
      <c r="S147" s="155"/>
      <c r="T147" s="155"/>
    </row>
    <row r="148" spans="1:20" s="162" customFormat="1" ht="46.95" customHeight="1">
      <c r="A148" s="475">
        <v>19</v>
      </c>
      <c r="B148" s="476" t="s">
        <v>1284</v>
      </c>
      <c r="C148" s="477" t="s">
        <v>259</v>
      </c>
      <c r="D148" s="477" t="s">
        <v>1466</v>
      </c>
      <c r="E148" s="475">
        <v>5</v>
      </c>
      <c r="F148" s="477" t="s">
        <v>1467</v>
      </c>
      <c r="G148" s="476">
        <v>0</v>
      </c>
      <c r="H148" s="478">
        <v>0.1</v>
      </c>
      <c r="I148" s="478">
        <v>0.1</v>
      </c>
      <c r="J148" s="478">
        <v>0.1</v>
      </c>
      <c r="K148" s="478">
        <v>0.3</v>
      </c>
      <c r="L148" s="479"/>
      <c r="M148" s="480"/>
      <c r="N148" s="161"/>
      <c r="Q148" s="304"/>
      <c r="R148" s="155"/>
      <c r="S148" s="155"/>
      <c r="T148" s="155"/>
    </row>
    <row r="149" spans="1:20" s="159" customFormat="1" ht="43.2">
      <c r="A149" s="158">
        <v>20</v>
      </c>
      <c r="B149" s="208" t="s">
        <v>18</v>
      </c>
      <c r="C149" s="226" t="s">
        <v>771</v>
      </c>
      <c r="D149" s="209" t="s">
        <v>669</v>
      </c>
      <c r="E149" s="208">
        <v>5</v>
      </c>
      <c r="F149" s="209" t="s">
        <v>354</v>
      </c>
      <c r="G149" s="208">
        <v>0</v>
      </c>
      <c r="H149" s="208">
        <v>10</v>
      </c>
      <c r="I149" s="208">
        <v>10</v>
      </c>
      <c r="J149" s="208">
        <v>10</v>
      </c>
      <c r="K149" s="208">
        <v>15</v>
      </c>
      <c r="L149" s="435"/>
      <c r="M149" s="456"/>
      <c r="N149" s="158"/>
      <c r="Q149" s="304"/>
      <c r="R149" s="155"/>
      <c r="S149" s="155"/>
      <c r="T149" s="155"/>
    </row>
    <row r="150" spans="1:20" s="159" customFormat="1" ht="28.8">
      <c r="A150" s="158"/>
      <c r="B150" s="208"/>
      <c r="C150" s="226" t="s">
        <v>781</v>
      </c>
      <c r="D150" s="209" t="s">
        <v>674</v>
      </c>
      <c r="E150" s="208">
        <v>5</v>
      </c>
      <c r="F150" s="209" t="s">
        <v>356</v>
      </c>
      <c r="G150" s="208">
        <v>2</v>
      </c>
      <c r="H150" s="208">
        <v>2</v>
      </c>
      <c r="I150" s="208">
        <v>2</v>
      </c>
      <c r="J150" s="208">
        <v>2</v>
      </c>
      <c r="K150" s="208">
        <v>2</v>
      </c>
      <c r="L150" s="435"/>
      <c r="M150" s="456"/>
      <c r="N150" s="158"/>
      <c r="Q150" s="304"/>
      <c r="R150" s="155"/>
      <c r="S150" s="155"/>
      <c r="T150" s="155"/>
    </row>
    <row r="151" spans="1:20" s="153" customFormat="1" ht="53.55" customHeight="1">
      <c r="A151" s="152">
        <v>21</v>
      </c>
      <c r="B151" s="189" t="s">
        <v>20</v>
      </c>
      <c r="C151" s="191" t="s">
        <v>1182</v>
      </c>
      <c r="D151" s="190" t="s">
        <v>1183</v>
      </c>
      <c r="E151" s="152">
        <v>1</v>
      </c>
      <c r="F151" s="191" t="s">
        <v>1184</v>
      </c>
      <c r="G151" s="152">
        <v>100</v>
      </c>
      <c r="H151" s="152">
        <v>100</v>
      </c>
      <c r="I151" s="152">
        <v>100</v>
      </c>
      <c r="J151" s="152">
        <v>100</v>
      </c>
      <c r="K151" s="152">
        <v>200</v>
      </c>
      <c r="L151" s="436">
        <v>4</v>
      </c>
      <c r="M151" s="457"/>
      <c r="N151" s="152"/>
      <c r="Q151" s="304"/>
      <c r="R151" s="155"/>
      <c r="S151" s="155"/>
      <c r="T151" s="155"/>
    </row>
    <row r="152" spans="1:20" s="153" customFormat="1" ht="28.8">
      <c r="A152" s="152"/>
      <c r="C152" s="191" t="s">
        <v>782</v>
      </c>
      <c r="D152" s="190" t="s">
        <v>715</v>
      </c>
      <c r="E152" s="152">
        <v>5</v>
      </c>
      <c r="F152" s="370" t="s">
        <v>1148</v>
      </c>
      <c r="G152" s="152">
        <v>0</v>
      </c>
      <c r="H152" s="152">
        <v>2</v>
      </c>
      <c r="I152" s="152">
        <v>2</v>
      </c>
      <c r="J152" s="152">
        <v>2</v>
      </c>
      <c r="K152" s="152">
        <v>2</v>
      </c>
      <c r="L152" s="436">
        <v>4</v>
      </c>
      <c r="M152" s="457"/>
      <c r="N152" s="152"/>
      <c r="Q152" s="304"/>
      <c r="R152" s="155"/>
      <c r="S152" s="155"/>
      <c r="T152" s="155"/>
    </row>
    <row r="153" spans="1:20" s="153" customFormat="1" ht="28.8">
      <c r="A153" s="152"/>
      <c r="B153" s="189"/>
      <c r="C153" s="191" t="s">
        <v>1147</v>
      </c>
      <c r="D153" s="190" t="s">
        <v>1153</v>
      </c>
      <c r="E153" s="152">
        <v>5</v>
      </c>
      <c r="F153" s="191" t="s">
        <v>1149</v>
      </c>
      <c r="G153" s="152">
        <v>0</v>
      </c>
      <c r="H153" s="152">
        <v>20</v>
      </c>
      <c r="I153" s="152">
        <v>20</v>
      </c>
      <c r="J153" s="152">
        <v>20</v>
      </c>
      <c r="K153" s="152">
        <v>20</v>
      </c>
      <c r="L153" s="436"/>
      <c r="M153" s="457"/>
      <c r="N153" s="152"/>
      <c r="Q153" s="304"/>
      <c r="R153" s="155"/>
      <c r="S153" s="155"/>
      <c r="T153" s="155"/>
    </row>
    <row r="154" spans="1:20" s="153" customFormat="1" ht="61.95" customHeight="1">
      <c r="A154" s="152"/>
      <c r="B154" s="189"/>
      <c r="C154" s="191" t="s">
        <v>1187</v>
      </c>
      <c r="D154" s="179" t="s">
        <v>1188</v>
      </c>
      <c r="E154" s="152">
        <v>5</v>
      </c>
      <c r="F154" s="191" t="s">
        <v>1150</v>
      </c>
      <c r="G154" s="152">
        <v>0</v>
      </c>
      <c r="H154" s="398">
        <v>0.1</v>
      </c>
      <c r="I154" s="398">
        <v>0.2</v>
      </c>
      <c r="J154" s="398">
        <v>0.2</v>
      </c>
      <c r="K154" s="398">
        <v>0.4</v>
      </c>
      <c r="L154" s="436">
        <v>4</v>
      </c>
      <c r="M154" s="457"/>
      <c r="N154" s="152"/>
      <c r="Q154" s="304"/>
      <c r="R154" s="155"/>
      <c r="S154" s="155"/>
      <c r="T154" s="155"/>
    </row>
    <row r="155" spans="1:20" s="153" customFormat="1" ht="46.05" customHeight="1">
      <c r="A155" s="152"/>
      <c r="B155" s="189"/>
      <c r="C155" s="191" t="s">
        <v>1151</v>
      </c>
      <c r="D155" s="179" t="s">
        <v>1152</v>
      </c>
      <c r="E155" s="152">
        <v>5</v>
      </c>
      <c r="F155" s="191" t="s">
        <v>1156</v>
      </c>
      <c r="G155" s="152">
        <v>0</v>
      </c>
      <c r="H155" s="152">
        <v>30</v>
      </c>
      <c r="I155" s="152">
        <v>30</v>
      </c>
      <c r="J155" s="152">
        <v>30</v>
      </c>
      <c r="K155" s="152">
        <v>30</v>
      </c>
      <c r="L155" s="436"/>
      <c r="M155" s="457"/>
      <c r="N155" s="152"/>
      <c r="Q155" s="304"/>
      <c r="R155" s="155"/>
      <c r="S155" s="155"/>
      <c r="T155" s="155"/>
    </row>
    <row r="156" spans="1:20" s="153" customFormat="1" ht="46.05" customHeight="1">
      <c r="A156" s="152"/>
      <c r="B156" s="189"/>
      <c r="C156" s="406" t="s">
        <v>1175</v>
      </c>
      <c r="D156" s="191" t="s">
        <v>1176</v>
      </c>
      <c r="E156" s="152">
        <v>5</v>
      </c>
      <c r="F156" s="191" t="s">
        <v>1177</v>
      </c>
      <c r="G156" s="152">
        <v>0</v>
      </c>
      <c r="H156" s="152">
        <v>0</v>
      </c>
      <c r="I156" s="152">
        <v>0</v>
      </c>
      <c r="J156" s="152">
        <v>1</v>
      </c>
      <c r="K156" s="152" t="s">
        <v>631</v>
      </c>
      <c r="L156" s="436">
        <v>4</v>
      </c>
      <c r="M156" s="457"/>
      <c r="N156" s="152"/>
      <c r="Q156" s="304"/>
      <c r="R156" s="155"/>
      <c r="S156" s="155"/>
      <c r="T156" s="155"/>
    </row>
    <row r="157" spans="1:20" s="174" customFormat="1" ht="28.8">
      <c r="A157" s="175">
        <v>22</v>
      </c>
      <c r="B157" s="210" t="s">
        <v>670</v>
      </c>
      <c r="C157" s="227" t="s">
        <v>932</v>
      </c>
      <c r="D157" s="174" t="s">
        <v>718</v>
      </c>
      <c r="E157" s="175">
        <v>3</v>
      </c>
      <c r="F157" s="211" t="s">
        <v>954</v>
      </c>
      <c r="G157" s="210">
        <v>0</v>
      </c>
      <c r="H157" s="210">
        <v>20</v>
      </c>
      <c r="I157" s="210">
        <v>15</v>
      </c>
      <c r="J157" s="210">
        <v>15</v>
      </c>
      <c r="K157" s="210">
        <v>30</v>
      </c>
      <c r="L157" s="437"/>
      <c r="M157" s="458"/>
      <c r="N157" s="175"/>
      <c r="Q157" s="304"/>
      <c r="R157" s="155"/>
      <c r="S157" s="155"/>
      <c r="T157" s="155"/>
    </row>
    <row r="158" spans="1:20" s="174" customFormat="1" ht="28.8">
      <c r="A158" s="175"/>
      <c r="B158" s="210"/>
      <c r="C158" s="227" t="s">
        <v>949</v>
      </c>
      <c r="D158" s="174" t="s">
        <v>671</v>
      </c>
      <c r="E158" s="175">
        <v>5</v>
      </c>
      <c r="F158" s="211" t="s">
        <v>955</v>
      </c>
      <c r="G158" s="210">
        <v>0</v>
      </c>
      <c r="H158" s="210">
        <v>2</v>
      </c>
      <c r="I158" s="210">
        <v>1</v>
      </c>
      <c r="J158" s="210">
        <v>1</v>
      </c>
      <c r="K158" s="210">
        <v>1</v>
      </c>
      <c r="L158" s="437"/>
      <c r="M158" s="458"/>
      <c r="N158" s="175"/>
      <c r="Q158" s="304"/>
      <c r="R158" s="155"/>
      <c r="S158" s="155"/>
      <c r="T158" s="155"/>
    </row>
    <row r="159" spans="1:20" s="174" customFormat="1" ht="28.8">
      <c r="A159" s="175"/>
      <c r="B159" s="210"/>
      <c r="C159" s="227" t="s">
        <v>956</v>
      </c>
      <c r="D159" s="227" t="s">
        <v>1189</v>
      </c>
      <c r="E159" s="210">
        <v>5</v>
      </c>
      <c r="F159" s="227" t="s">
        <v>957</v>
      </c>
      <c r="G159" s="210">
        <v>0</v>
      </c>
      <c r="H159" s="210">
        <v>30</v>
      </c>
      <c r="I159" s="210">
        <v>15</v>
      </c>
      <c r="J159" s="210">
        <v>20</v>
      </c>
      <c r="K159" s="210">
        <v>40</v>
      </c>
      <c r="L159" s="437"/>
      <c r="M159" s="458"/>
      <c r="N159" s="175"/>
      <c r="Q159" s="304"/>
      <c r="R159" s="155"/>
      <c r="S159" s="155"/>
      <c r="T159" s="155"/>
    </row>
    <row r="160" spans="1:20" s="174" customFormat="1" ht="28.8">
      <c r="A160" s="175"/>
      <c r="B160" s="210"/>
      <c r="C160" s="227" t="s">
        <v>959</v>
      </c>
      <c r="D160" s="227" t="s">
        <v>960</v>
      </c>
      <c r="E160" s="210">
        <v>5</v>
      </c>
      <c r="F160" s="227" t="s">
        <v>1142</v>
      </c>
      <c r="G160" s="210">
        <v>0</v>
      </c>
      <c r="H160" s="210">
        <v>0</v>
      </c>
      <c r="I160" s="210">
        <v>1</v>
      </c>
      <c r="J160" s="210">
        <v>1</v>
      </c>
      <c r="K160" s="210">
        <v>0</v>
      </c>
      <c r="L160" s="437"/>
      <c r="M160" s="458"/>
      <c r="N160" s="175"/>
      <c r="Q160" s="304"/>
      <c r="R160" s="155"/>
      <c r="S160" s="155"/>
      <c r="T160" s="155"/>
    </row>
    <row r="161" spans="1:20" s="174" customFormat="1" ht="28.8">
      <c r="A161" s="175"/>
      <c r="B161" s="210"/>
      <c r="C161" s="227"/>
      <c r="D161" s="227"/>
      <c r="E161" s="210"/>
      <c r="F161" s="227" t="s">
        <v>1143</v>
      </c>
      <c r="G161" s="210">
        <v>0</v>
      </c>
      <c r="H161" s="210">
        <v>0</v>
      </c>
      <c r="I161" s="210">
        <v>1</v>
      </c>
      <c r="J161" s="210">
        <v>1</v>
      </c>
      <c r="K161" s="210">
        <v>0</v>
      </c>
      <c r="L161" s="437"/>
      <c r="M161" s="458"/>
      <c r="N161" s="175"/>
      <c r="Q161" s="304"/>
      <c r="R161" s="155"/>
      <c r="S161" s="155"/>
      <c r="T161" s="155"/>
    </row>
    <row r="162" spans="1:20" s="174" customFormat="1" ht="43.2">
      <c r="A162" s="175"/>
      <c r="B162" s="210"/>
      <c r="C162" s="227" t="s">
        <v>958</v>
      </c>
      <c r="D162" s="227" t="s">
        <v>1144</v>
      </c>
      <c r="E162" s="210">
        <v>5</v>
      </c>
      <c r="F162" s="227" t="s">
        <v>1145</v>
      </c>
      <c r="G162" s="210">
        <v>0</v>
      </c>
      <c r="H162" s="369">
        <v>0.2</v>
      </c>
      <c r="I162" s="369">
        <v>0.15</v>
      </c>
      <c r="J162" s="369">
        <v>0.15</v>
      </c>
      <c r="K162" s="369">
        <v>0.25</v>
      </c>
      <c r="L162" s="437"/>
      <c r="M162" s="458"/>
      <c r="N162" s="175"/>
      <c r="Q162" s="304"/>
      <c r="R162" s="155"/>
      <c r="S162" s="155"/>
      <c r="T162" s="155"/>
    </row>
    <row r="163" spans="1:20" s="174" customFormat="1">
      <c r="A163" s="175"/>
      <c r="B163" s="210"/>
      <c r="C163" s="227"/>
      <c r="D163" s="227"/>
      <c r="E163" s="210"/>
      <c r="F163" s="227"/>
      <c r="G163" s="210"/>
      <c r="H163" s="210"/>
      <c r="I163" s="210"/>
      <c r="J163" s="210"/>
      <c r="K163" s="210"/>
      <c r="L163" s="437"/>
      <c r="M163" s="458"/>
      <c r="N163" s="175"/>
      <c r="Q163" s="304"/>
      <c r="R163" s="155"/>
      <c r="S163" s="155"/>
      <c r="T163" s="155"/>
    </row>
    <row r="164" spans="1:20" s="412" customFormat="1" ht="65.55" customHeight="1">
      <c r="A164" s="410">
        <v>23</v>
      </c>
      <c r="B164" s="411" t="s">
        <v>1287</v>
      </c>
      <c r="C164" s="405" t="s">
        <v>1252</v>
      </c>
      <c r="D164" s="405" t="s">
        <v>1253</v>
      </c>
      <c r="E164" s="410">
        <v>1</v>
      </c>
      <c r="F164" s="413" t="s">
        <v>1254</v>
      </c>
      <c r="G164" s="415">
        <v>0.05</v>
      </c>
      <c r="H164" s="415">
        <v>0.1</v>
      </c>
      <c r="I164" s="415">
        <v>0.15</v>
      </c>
      <c r="J164" s="415">
        <v>0.25</v>
      </c>
      <c r="K164" s="415">
        <v>0.35</v>
      </c>
      <c r="L164" s="418"/>
      <c r="M164" s="459"/>
      <c r="N164" s="410"/>
    </row>
    <row r="165" spans="1:20" s="412" customFormat="1" ht="41.55" customHeight="1">
      <c r="A165" s="410"/>
      <c r="B165" s="411"/>
      <c r="C165" s="405" t="s">
        <v>1264</v>
      </c>
      <c r="D165" s="405" t="s">
        <v>1262</v>
      </c>
      <c r="E165" s="410">
        <v>2</v>
      </c>
      <c r="F165" s="413" t="s">
        <v>1263</v>
      </c>
      <c r="G165" s="415">
        <v>0.7</v>
      </c>
      <c r="H165" s="415">
        <v>0.75</v>
      </c>
      <c r="I165" s="415">
        <v>0.8</v>
      </c>
      <c r="J165" s="415">
        <v>0.85</v>
      </c>
      <c r="K165" s="415">
        <v>0.9</v>
      </c>
      <c r="L165" s="418"/>
      <c r="M165" s="459"/>
      <c r="N165" s="410"/>
    </row>
    <row r="166" spans="1:20" s="412" customFormat="1" ht="41.55" customHeight="1">
      <c r="A166" s="410"/>
      <c r="B166" s="411"/>
      <c r="C166" s="405" t="s">
        <v>1288</v>
      </c>
      <c r="D166" s="405" t="s">
        <v>1289</v>
      </c>
      <c r="E166" s="410"/>
      <c r="F166" s="413" t="s">
        <v>1290</v>
      </c>
      <c r="G166" s="415"/>
      <c r="H166" s="415"/>
      <c r="I166" s="415">
        <v>0.67</v>
      </c>
      <c r="J166" s="415">
        <v>1</v>
      </c>
      <c r="K166" s="415">
        <v>1</v>
      </c>
      <c r="L166" s="418"/>
      <c r="M166" s="459"/>
      <c r="N166" s="410"/>
    </row>
    <row r="167" spans="1:20" s="412" customFormat="1" ht="41.55" customHeight="1">
      <c r="A167" s="410"/>
      <c r="B167" s="411"/>
      <c r="C167" s="405" t="s">
        <v>1291</v>
      </c>
      <c r="D167" s="405" t="s">
        <v>1292</v>
      </c>
      <c r="E167" s="410"/>
      <c r="F167" s="413" t="s">
        <v>1293</v>
      </c>
      <c r="G167" s="415"/>
      <c r="H167" s="415"/>
      <c r="I167" s="415">
        <v>0</v>
      </c>
      <c r="J167" s="415">
        <v>0.25</v>
      </c>
      <c r="K167" s="415">
        <v>0.5</v>
      </c>
      <c r="L167" s="418"/>
      <c r="M167" s="459"/>
      <c r="N167" s="410"/>
    </row>
    <row r="168" spans="1:20" s="412" customFormat="1" ht="38.549999999999997" customHeight="1">
      <c r="A168" s="410"/>
      <c r="B168" s="411"/>
      <c r="C168" s="405" t="s">
        <v>1298</v>
      </c>
      <c r="D168" s="405" t="s">
        <v>1297</v>
      </c>
      <c r="E168" s="410">
        <v>2</v>
      </c>
      <c r="F168" s="413" t="s">
        <v>1296</v>
      </c>
      <c r="G168" s="415">
        <v>0.4</v>
      </c>
      <c r="H168" s="415">
        <v>0.45</v>
      </c>
      <c r="I168" s="415">
        <v>0.5</v>
      </c>
      <c r="J168" s="415">
        <v>0.55000000000000004</v>
      </c>
      <c r="K168" s="415">
        <v>0.65</v>
      </c>
      <c r="L168" s="418"/>
      <c r="M168" s="459"/>
      <c r="N168" s="410"/>
    </row>
    <row r="169" spans="1:20" s="412" customFormat="1" ht="41.55" customHeight="1">
      <c r="A169" s="410"/>
      <c r="B169" s="411"/>
      <c r="C169" s="405" t="s">
        <v>1256</v>
      </c>
      <c r="D169" s="405" t="s">
        <v>1257</v>
      </c>
      <c r="E169" s="410">
        <v>3</v>
      </c>
      <c r="F169" s="413" t="s">
        <v>1258</v>
      </c>
      <c r="G169" s="415">
        <v>0</v>
      </c>
      <c r="H169" s="415">
        <v>0.03</v>
      </c>
      <c r="I169" s="415">
        <v>0.06</v>
      </c>
      <c r="J169" s="415">
        <v>0.09</v>
      </c>
      <c r="K169" s="415">
        <v>0.12</v>
      </c>
      <c r="L169" s="418"/>
      <c r="M169" s="459"/>
      <c r="N169" s="410"/>
    </row>
    <row r="170" spans="1:20" s="412" customFormat="1" ht="43.2">
      <c r="A170" s="410"/>
      <c r="B170" s="411" t="s">
        <v>1295</v>
      </c>
      <c r="C170" s="405" t="s">
        <v>1248</v>
      </c>
      <c r="D170" s="405" t="s">
        <v>1294</v>
      </c>
      <c r="E170" s="410">
        <v>2</v>
      </c>
      <c r="F170" s="413" t="s">
        <v>1249</v>
      </c>
      <c r="G170" s="415">
        <v>0.25</v>
      </c>
      <c r="H170" s="415">
        <v>0.3</v>
      </c>
      <c r="I170" s="415">
        <v>0.35</v>
      </c>
      <c r="J170" s="415">
        <v>0.45</v>
      </c>
      <c r="K170" s="415">
        <v>0.65</v>
      </c>
      <c r="L170" s="418"/>
      <c r="M170" s="459"/>
      <c r="N170" s="410"/>
    </row>
    <row r="171" spans="1:20" s="412" customFormat="1" ht="22.05" customHeight="1">
      <c r="A171" s="410"/>
      <c r="B171" s="411"/>
      <c r="C171" s="405" t="s">
        <v>1259</v>
      </c>
      <c r="D171" s="405" t="s">
        <v>1260</v>
      </c>
      <c r="E171" s="410">
        <v>5</v>
      </c>
      <c r="F171" s="413" t="s">
        <v>1261</v>
      </c>
      <c r="G171" s="417">
        <v>0</v>
      </c>
      <c r="H171" s="417">
        <v>20</v>
      </c>
      <c r="I171" s="417">
        <v>20</v>
      </c>
      <c r="J171" s="417">
        <v>20</v>
      </c>
      <c r="K171" s="417">
        <v>20</v>
      </c>
      <c r="L171" s="418"/>
      <c r="M171" s="459"/>
      <c r="N171" s="410"/>
    </row>
    <row r="172" spans="1:20" s="412" customFormat="1" ht="28.8">
      <c r="A172" s="410"/>
      <c r="B172" s="411"/>
      <c r="C172" s="405" t="s">
        <v>1299</v>
      </c>
      <c r="D172" s="405" t="s">
        <v>1300</v>
      </c>
      <c r="E172" s="410">
        <v>2</v>
      </c>
      <c r="F172" s="413" t="s">
        <v>1301</v>
      </c>
      <c r="G172" s="415">
        <v>0.4</v>
      </c>
      <c r="H172" s="415">
        <v>0.45</v>
      </c>
      <c r="I172" s="415">
        <v>0.5</v>
      </c>
      <c r="J172" s="415">
        <v>0.55000000000000004</v>
      </c>
      <c r="K172" s="415">
        <v>0.65</v>
      </c>
      <c r="L172" s="418"/>
      <c r="M172" s="459"/>
      <c r="N172" s="410"/>
    </row>
    <row r="173" spans="1:20" s="471" customFormat="1" ht="28.8">
      <c r="A173" s="468">
        <v>24</v>
      </c>
      <c r="B173" s="469" t="s">
        <v>1276</v>
      </c>
      <c r="C173" s="470"/>
      <c r="E173" s="468"/>
      <c r="F173" s="472"/>
      <c r="G173" s="469"/>
      <c r="H173" s="469"/>
      <c r="I173" s="469"/>
      <c r="J173" s="469"/>
      <c r="K173" s="469"/>
      <c r="L173" s="473"/>
      <c r="M173" s="474"/>
      <c r="N173" s="468"/>
    </row>
    <row r="174" spans="1:20" s="151" customFormat="1" ht="43.2">
      <c r="A174" s="150">
        <v>26</v>
      </c>
      <c r="B174" s="186" t="s">
        <v>1277</v>
      </c>
      <c r="C174" s="188" t="s">
        <v>768</v>
      </c>
      <c r="D174" s="178" t="s">
        <v>662</v>
      </c>
      <c r="E174" s="150">
        <v>2</v>
      </c>
      <c r="F174" s="187" t="s">
        <v>1036</v>
      </c>
      <c r="G174" s="186">
        <v>0</v>
      </c>
      <c r="H174" s="186">
        <v>1</v>
      </c>
      <c r="I174" s="397">
        <v>1</v>
      </c>
      <c r="J174" s="397">
        <v>0</v>
      </c>
      <c r="K174" s="397">
        <v>0</v>
      </c>
      <c r="L174" s="419"/>
      <c r="M174" s="443"/>
      <c r="N174" s="144"/>
      <c r="Q174" s="304"/>
      <c r="R174" s="155" t="s">
        <v>460</v>
      </c>
      <c r="S174" s="155" t="s">
        <v>1035</v>
      </c>
      <c r="T174" s="155"/>
    </row>
  </sheetData>
  <mergeCells count="2">
    <mergeCell ref="A1:XFD1"/>
    <mergeCell ref="L2:M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21"/>
  <sheetViews>
    <sheetView rightToLeft="1" topLeftCell="A53" zoomScale="80" zoomScaleNormal="80" workbookViewId="0">
      <selection activeCell="D72" sqref="D72"/>
    </sheetView>
  </sheetViews>
  <sheetFormatPr defaultColWidth="8.77734375" defaultRowHeight="52.05" customHeight="1"/>
  <cols>
    <col min="1" max="1" width="8.77734375" style="57"/>
    <col min="2" max="2" width="36.5546875" style="40" bestFit="1" customWidth="1"/>
    <col min="3" max="3" width="35.21875" style="40" customWidth="1"/>
    <col min="4" max="4" width="48.109375" style="51" customWidth="1"/>
    <col min="5" max="5" width="8.77734375" style="126"/>
    <col min="6" max="6" width="8.77734375" style="41"/>
    <col min="7" max="7" width="8.5546875" style="42" bestFit="1" customWidth="1"/>
    <col min="8" max="8" width="24.88671875" style="41" customWidth="1"/>
    <col min="9" max="9" width="19.33203125" style="2" bestFit="1" customWidth="1"/>
    <col min="10" max="10" width="29.109375" style="2" customWidth="1"/>
    <col min="11" max="11" width="29.77734375" style="155" customWidth="1"/>
    <col min="12" max="12" width="27.77734375" style="155" customWidth="1"/>
    <col min="13" max="13" width="8.77734375" style="249"/>
    <col min="14" max="14" width="24.33203125" style="39" customWidth="1"/>
    <col min="15" max="15" width="116.44140625" style="39" customWidth="1"/>
    <col min="16" max="16" width="100.5546875" style="39" customWidth="1"/>
    <col min="17" max="16384" width="8.77734375" style="39"/>
  </cols>
  <sheetData>
    <row r="1" spans="1:24" ht="52.05" customHeight="1">
      <c r="B1" s="601" t="s">
        <v>1269</v>
      </c>
      <c r="C1" s="601"/>
      <c r="D1" s="601"/>
      <c r="E1" s="601"/>
      <c r="F1" s="601"/>
      <c r="G1" s="601"/>
      <c r="H1" s="601"/>
    </row>
    <row r="2" spans="1:24" ht="52.05" customHeight="1">
      <c r="E2" s="41"/>
      <c r="G2" s="41"/>
    </row>
    <row r="3" spans="1:24" s="345" customFormat="1" ht="52.05" customHeight="1">
      <c r="B3" s="345" t="s">
        <v>167</v>
      </c>
      <c r="C3" s="345" t="s">
        <v>1120</v>
      </c>
      <c r="D3" s="345" t="s">
        <v>168</v>
      </c>
      <c r="E3" s="345" t="s">
        <v>641</v>
      </c>
      <c r="F3" s="345" t="s">
        <v>170</v>
      </c>
      <c r="G3" s="345" t="s">
        <v>885</v>
      </c>
      <c r="H3" s="345" t="s">
        <v>170</v>
      </c>
      <c r="I3" s="598" t="s">
        <v>1266</v>
      </c>
      <c r="J3" s="600"/>
      <c r="K3" s="345" t="s">
        <v>1229</v>
      </c>
      <c r="L3" s="345" t="s">
        <v>1231</v>
      </c>
      <c r="M3" s="249"/>
      <c r="N3" s="345" t="s">
        <v>390</v>
      </c>
      <c r="O3" s="345" t="s">
        <v>391</v>
      </c>
      <c r="P3" s="345" t="s">
        <v>392</v>
      </c>
      <c r="Q3" s="359"/>
      <c r="R3" s="359"/>
      <c r="S3" s="359"/>
      <c r="T3" s="359"/>
      <c r="U3" s="359"/>
      <c r="V3" s="359"/>
      <c r="W3" s="359"/>
      <c r="X3" s="359"/>
    </row>
    <row r="4" spans="1:24" ht="52.05" customHeight="1" thickBot="1">
      <c r="B4" s="549"/>
      <c r="C4" s="549"/>
      <c r="D4" s="550"/>
      <c r="E4" s="551">
        <v>2023</v>
      </c>
      <c r="F4" s="552">
        <v>2025</v>
      </c>
      <c r="G4" s="553">
        <v>2026</v>
      </c>
      <c r="H4" s="552">
        <v>2027</v>
      </c>
      <c r="I4" s="2" t="s">
        <v>1267</v>
      </c>
      <c r="J4" s="2" t="s">
        <v>1268</v>
      </c>
    </row>
    <row r="5" spans="1:24" ht="52.05" customHeight="1" thickBot="1">
      <c r="A5" s="60"/>
      <c r="B5" s="641" t="s">
        <v>166</v>
      </c>
      <c r="C5" s="642"/>
      <c r="D5" s="642"/>
      <c r="E5" s="642"/>
      <c r="F5" s="642"/>
      <c r="G5" s="642"/>
      <c r="H5" s="643"/>
      <c r="I5" s="521"/>
    </row>
    <row r="6" spans="1:24" ht="52.05" customHeight="1">
      <c r="B6" s="554"/>
      <c r="C6" s="554"/>
      <c r="D6" s="555"/>
      <c r="E6" s="556"/>
      <c r="F6" s="557"/>
      <c r="G6" s="558"/>
      <c r="H6" s="557"/>
    </row>
    <row r="7" spans="1:24" s="54" customFormat="1" ht="52.05" customHeight="1">
      <c r="A7" s="509">
        <v>1</v>
      </c>
      <c r="B7" s="500" t="s">
        <v>185</v>
      </c>
      <c r="C7" s="500" t="s">
        <v>1728</v>
      </c>
      <c r="D7" s="500" t="s">
        <v>1714</v>
      </c>
      <c r="E7" s="241">
        <v>1797</v>
      </c>
      <c r="F7" s="241">
        <v>2500</v>
      </c>
      <c r="G7" s="243">
        <v>2500</v>
      </c>
      <c r="H7" s="241">
        <v>3000</v>
      </c>
      <c r="I7" s="242"/>
      <c r="J7" s="242"/>
      <c r="K7" s="247" t="s">
        <v>1244</v>
      </c>
      <c r="L7" s="247" t="s">
        <v>1245</v>
      </c>
      <c r="M7" s="250"/>
    </row>
    <row r="8" spans="1:24" s="54" customFormat="1" ht="52.05" customHeight="1">
      <c r="A8" s="509"/>
      <c r="B8" s="509"/>
      <c r="C8" s="509"/>
      <c r="D8" s="500" t="s">
        <v>616</v>
      </c>
      <c r="E8" s="241">
        <v>243</v>
      </c>
      <c r="F8" s="57">
        <v>250</v>
      </c>
      <c r="G8" s="58">
        <v>250</v>
      </c>
      <c r="H8" s="57">
        <v>400</v>
      </c>
      <c r="I8" s="2"/>
      <c r="J8" s="2"/>
      <c r="K8" s="155"/>
      <c r="L8" s="155"/>
      <c r="M8" s="251"/>
    </row>
    <row r="9" spans="1:24" s="54" customFormat="1" ht="52.05" customHeight="1">
      <c r="A9" s="509"/>
      <c r="B9" s="509"/>
      <c r="C9" s="509"/>
      <c r="D9" s="500" t="s">
        <v>617</v>
      </c>
      <c r="E9" s="241">
        <v>189</v>
      </c>
      <c r="F9" s="57">
        <v>250</v>
      </c>
      <c r="G9" s="58">
        <v>250</v>
      </c>
      <c r="H9" s="57">
        <v>350</v>
      </c>
      <c r="I9" s="2"/>
      <c r="J9" s="2"/>
      <c r="K9" s="155"/>
      <c r="L9" s="155"/>
      <c r="M9" s="251"/>
    </row>
    <row r="10" spans="1:24" s="54" customFormat="1" ht="52.05" customHeight="1">
      <c r="A10" s="511"/>
      <c r="B10" s="511"/>
      <c r="C10" s="511"/>
      <c r="D10" s="500" t="s">
        <v>634</v>
      </c>
      <c r="E10" s="241">
        <v>0</v>
      </c>
      <c r="F10" s="132">
        <v>1</v>
      </c>
      <c r="G10" s="134">
        <v>1</v>
      </c>
      <c r="H10" s="132">
        <v>1</v>
      </c>
      <c r="I10" s="2"/>
      <c r="J10" s="2">
        <v>2</v>
      </c>
      <c r="K10" s="155"/>
      <c r="L10" s="155"/>
      <c r="M10" s="252"/>
    </row>
    <row r="11" spans="1:24" s="54" customFormat="1" ht="52.05" customHeight="1">
      <c r="A11" s="509">
        <v>2</v>
      </c>
      <c r="B11" s="500" t="s">
        <v>807</v>
      </c>
      <c r="C11" s="500" t="s">
        <v>1190</v>
      </c>
      <c r="D11" s="500" t="s">
        <v>824</v>
      </c>
      <c r="E11" s="241">
        <v>0</v>
      </c>
      <c r="F11" s="132">
        <v>0.6</v>
      </c>
      <c r="G11" s="134">
        <v>1</v>
      </c>
      <c r="H11" s="132">
        <v>1</v>
      </c>
      <c r="I11" s="2"/>
      <c r="J11" s="2">
        <v>2</v>
      </c>
      <c r="K11" s="155"/>
      <c r="L11" s="155"/>
      <c r="M11" s="252"/>
    </row>
    <row r="12" spans="1:24" ht="52.05" customHeight="1">
      <c r="A12" s="509">
        <v>3</v>
      </c>
      <c r="B12" s="500" t="s">
        <v>808</v>
      </c>
      <c r="C12" s="500" t="s">
        <v>1191</v>
      </c>
      <c r="D12" s="500" t="s">
        <v>809</v>
      </c>
      <c r="E12" s="241">
        <v>0</v>
      </c>
      <c r="F12" s="132">
        <v>0.5</v>
      </c>
      <c r="G12" s="134">
        <v>1</v>
      </c>
      <c r="H12" s="132">
        <v>1</v>
      </c>
      <c r="J12" s="2">
        <v>2</v>
      </c>
      <c r="M12" s="252"/>
      <c r="N12" s="247" t="s">
        <v>461</v>
      </c>
      <c r="O12" s="247" t="s">
        <v>442</v>
      </c>
      <c r="P12" s="247" t="s">
        <v>443</v>
      </c>
    </row>
    <row r="13" spans="1:24" ht="52.05" customHeight="1">
      <c r="A13" s="509"/>
      <c r="B13" s="510"/>
      <c r="C13" s="510"/>
      <c r="D13" s="500" t="s">
        <v>810</v>
      </c>
      <c r="E13" s="241">
        <v>0</v>
      </c>
      <c r="F13" s="132">
        <v>0.5</v>
      </c>
      <c r="G13" s="134">
        <v>1</v>
      </c>
      <c r="H13" s="132">
        <v>1</v>
      </c>
      <c r="J13" s="2">
        <v>2</v>
      </c>
      <c r="M13" s="252"/>
      <c r="N13" s="247"/>
      <c r="O13" s="247"/>
      <c r="P13" s="247"/>
    </row>
    <row r="14" spans="1:24" ht="52.05" customHeight="1">
      <c r="A14" s="509"/>
      <c r="B14" s="510"/>
      <c r="C14" s="500" t="s">
        <v>1192</v>
      </c>
      <c r="D14" s="500" t="s">
        <v>811</v>
      </c>
      <c r="E14" s="241">
        <v>0</v>
      </c>
      <c r="F14" s="132">
        <v>0.2</v>
      </c>
      <c r="G14" s="134">
        <v>1</v>
      </c>
      <c r="H14" s="132">
        <v>1</v>
      </c>
      <c r="J14" s="2">
        <v>2</v>
      </c>
      <c r="M14" s="252"/>
    </row>
    <row r="15" spans="1:24" ht="52.05" customHeight="1">
      <c r="A15" s="509"/>
      <c r="B15" s="510"/>
      <c r="C15" s="510"/>
      <c r="D15" s="500" t="s">
        <v>812</v>
      </c>
      <c r="E15" s="241">
        <v>0</v>
      </c>
      <c r="F15" s="132">
        <v>0.5</v>
      </c>
      <c r="G15" s="134">
        <v>1</v>
      </c>
      <c r="H15" s="132">
        <v>1</v>
      </c>
      <c r="J15" s="2">
        <v>2</v>
      </c>
      <c r="M15" s="252"/>
    </row>
    <row r="16" spans="1:24" ht="52.05" customHeight="1">
      <c r="A16" s="509"/>
      <c r="B16" s="510"/>
      <c r="C16" s="500" t="s">
        <v>1193</v>
      </c>
      <c r="D16" s="500" t="s">
        <v>813</v>
      </c>
      <c r="E16" s="241">
        <v>0</v>
      </c>
      <c r="F16" s="132">
        <v>0.5</v>
      </c>
      <c r="G16" s="134">
        <v>1</v>
      </c>
      <c r="H16" s="132">
        <v>1</v>
      </c>
      <c r="J16" s="2">
        <v>2</v>
      </c>
      <c r="M16" s="252"/>
    </row>
    <row r="17" spans="1:16" ht="52.05" customHeight="1">
      <c r="A17" s="509"/>
      <c r="B17" s="510"/>
      <c r="C17" s="510"/>
      <c r="D17" s="500" t="s">
        <v>814</v>
      </c>
      <c r="E17" s="241">
        <v>10</v>
      </c>
      <c r="F17" s="242">
        <v>10</v>
      </c>
      <c r="G17" s="58">
        <v>10</v>
      </c>
      <c r="H17" s="57">
        <v>10</v>
      </c>
      <c r="M17" s="251"/>
    </row>
    <row r="18" spans="1:16" ht="52.05" customHeight="1">
      <c r="A18" s="509"/>
      <c r="B18" s="510"/>
      <c r="C18" s="510"/>
      <c r="D18" s="500" t="s">
        <v>825</v>
      </c>
      <c r="E18" s="241">
        <v>0</v>
      </c>
      <c r="F18" s="57">
        <v>3</v>
      </c>
      <c r="G18" s="58">
        <v>3</v>
      </c>
      <c r="H18" s="57">
        <v>3</v>
      </c>
      <c r="M18" s="251"/>
    </row>
    <row r="19" spans="1:16" ht="52.05" customHeight="1">
      <c r="A19" s="509">
        <v>4</v>
      </c>
      <c r="B19" s="501" t="s">
        <v>815</v>
      </c>
      <c r="C19" s="501" t="s">
        <v>1194</v>
      </c>
      <c r="D19" s="500" t="s">
        <v>816</v>
      </c>
      <c r="E19" s="245">
        <v>0.3</v>
      </c>
      <c r="F19" s="132">
        <v>1</v>
      </c>
      <c r="G19" s="134">
        <v>1</v>
      </c>
      <c r="H19" s="132">
        <v>1</v>
      </c>
      <c r="M19" s="252"/>
    </row>
    <row r="20" spans="1:16" ht="55.8">
      <c r="A20" s="509"/>
      <c r="B20" s="510"/>
      <c r="C20" s="501" t="s">
        <v>1195</v>
      </c>
      <c r="D20" s="500" t="s">
        <v>817</v>
      </c>
      <c r="E20" s="241">
        <v>0</v>
      </c>
      <c r="F20" s="132">
        <v>1</v>
      </c>
      <c r="G20" s="134">
        <v>1</v>
      </c>
      <c r="H20" s="132">
        <v>1</v>
      </c>
      <c r="J20" s="2">
        <v>2</v>
      </c>
      <c r="M20" s="252"/>
    </row>
    <row r="21" spans="1:16" ht="55.8">
      <c r="A21" s="509"/>
      <c r="B21" s="510"/>
      <c r="C21" s="501" t="s">
        <v>1196</v>
      </c>
      <c r="D21" s="500" t="s">
        <v>826</v>
      </c>
      <c r="E21" s="241">
        <v>0</v>
      </c>
      <c r="F21" s="57">
        <v>10</v>
      </c>
      <c r="G21" s="58">
        <v>10</v>
      </c>
      <c r="H21" s="57">
        <v>10</v>
      </c>
      <c r="M21" s="251"/>
    </row>
    <row r="22" spans="1:16" ht="28.2">
      <c r="A22" s="509">
        <v>5</v>
      </c>
      <c r="B22" s="501" t="s">
        <v>818</v>
      </c>
      <c r="C22" s="501" t="s">
        <v>1197</v>
      </c>
      <c r="D22" s="500" t="s">
        <v>819</v>
      </c>
      <c r="E22" s="241">
        <v>0</v>
      </c>
      <c r="F22" s="132">
        <v>0.5</v>
      </c>
      <c r="G22" s="134">
        <v>0.5</v>
      </c>
      <c r="H22" s="132">
        <v>0.5</v>
      </c>
      <c r="M22" s="252"/>
    </row>
    <row r="23" spans="1:16" ht="52.05" customHeight="1">
      <c r="A23" s="509">
        <v>6</v>
      </c>
      <c r="B23" s="501" t="s">
        <v>820</v>
      </c>
      <c r="C23" s="501" t="s">
        <v>1198</v>
      </c>
      <c r="D23" s="500" t="s">
        <v>822</v>
      </c>
      <c r="E23" s="241">
        <v>0</v>
      </c>
      <c r="F23" s="132">
        <v>0</v>
      </c>
      <c r="G23" s="134">
        <v>1</v>
      </c>
      <c r="H23" s="132">
        <v>1</v>
      </c>
      <c r="J23" s="2">
        <v>2</v>
      </c>
      <c r="M23" s="252"/>
    </row>
    <row r="24" spans="1:16" ht="52.05" customHeight="1">
      <c r="A24" s="509"/>
      <c r="B24" s="510"/>
      <c r="C24" s="510"/>
      <c r="D24" s="500" t="s">
        <v>821</v>
      </c>
      <c r="E24" s="241">
        <v>0</v>
      </c>
      <c r="F24" s="132">
        <v>0.3</v>
      </c>
      <c r="G24" s="134">
        <v>1</v>
      </c>
      <c r="H24" s="132">
        <v>1</v>
      </c>
      <c r="J24" s="2">
        <v>2</v>
      </c>
      <c r="M24" s="252"/>
    </row>
    <row r="25" spans="1:16" ht="52.05" customHeight="1" thickBot="1">
      <c r="A25" s="509"/>
      <c r="B25" s="522"/>
      <c r="C25" s="542" t="s">
        <v>1199</v>
      </c>
      <c r="D25" s="538" t="s">
        <v>823</v>
      </c>
      <c r="E25" s="524">
        <v>0</v>
      </c>
      <c r="F25" s="543">
        <v>0</v>
      </c>
      <c r="G25" s="544">
        <v>0.4</v>
      </c>
      <c r="H25" s="543">
        <v>0.6</v>
      </c>
      <c r="M25" s="252"/>
    </row>
    <row r="26" spans="1:16" ht="52.05" customHeight="1" thickBot="1">
      <c r="A26" s="60"/>
      <c r="B26" s="641" t="s">
        <v>231</v>
      </c>
      <c r="C26" s="642"/>
      <c r="D26" s="642"/>
      <c r="E26" s="642"/>
      <c r="F26" s="642"/>
      <c r="G26" s="642"/>
      <c r="H26" s="643"/>
      <c r="I26" s="521"/>
    </row>
    <row r="27" spans="1:16" ht="28.8">
      <c r="A27" s="509">
        <v>7</v>
      </c>
      <c r="B27" s="545" t="s">
        <v>232</v>
      </c>
      <c r="C27" s="545" t="s">
        <v>1493</v>
      </c>
      <c r="D27" s="546" t="s">
        <v>1509</v>
      </c>
      <c r="E27" s="547">
        <v>0</v>
      </c>
      <c r="F27" s="547">
        <v>0.1</v>
      </c>
      <c r="G27" s="548">
        <v>0.5</v>
      </c>
      <c r="H27" s="547">
        <v>1</v>
      </c>
      <c r="M27" s="251"/>
      <c r="N27" s="247" t="s">
        <v>463</v>
      </c>
      <c r="O27" s="247" t="s">
        <v>420</v>
      </c>
      <c r="P27" s="247" t="s">
        <v>421</v>
      </c>
    </row>
    <row r="28" spans="1:16" ht="14.4">
      <c r="A28" s="509"/>
      <c r="B28" s="512"/>
      <c r="C28" s="512"/>
      <c r="D28" s="513" t="s">
        <v>234</v>
      </c>
      <c r="E28" s="241">
        <v>334</v>
      </c>
      <c r="F28" s="57">
        <v>300</v>
      </c>
      <c r="G28" s="58">
        <v>300</v>
      </c>
      <c r="H28" s="57">
        <v>275</v>
      </c>
      <c r="M28" s="251"/>
      <c r="N28" s="247"/>
      <c r="O28" s="247"/>
      <c r="P28" s="247"/>
    </row>
    <row r="29" spans="1:16" ht="43.2">
      <c r="A29" s="509"/>
      <c r="B29" s="510"/>
      <c r="C29" s="510"/>
      <c r="D29" s="513" t="s">
        <v>235</v>
      </c>
      <c r="E29" s="241">
        <v>74</v>
      </c>
      <c r="F29" s="57">
        <v>70</v>
      </c>
      <c r="G29" s="58">
        <v>70</v>
      </c>
      <c r="H29" s="57">
        <v>65</v>
      </c>
      <c r="M29" s="251"/>
      <c r="N29" s="247" t="s">
        <v>463</v>
      </c>
      <c r="O29" s="247" t="s">
        <v>422</v>
      </c>
      <c r="P29" s="247" t="s">
        <v>423</v>
      </c>
    </row>
    <row r="30" spans="1:16" ht="55.2">
      <c r="A30" s="509"/>
      <c r="B30" s="510"/>
      <c r="C30" s="500" t="s">
        <v>1200</v>
      </c>
      <c r="D30" s="507" t="s">
        <v>755</v>
      </c>
      <c r="E30" s="241">
        <v>1</v>
      </c>
      <c r="F30" s="57">
        <v>1</v>
      </c>
      <c r="G30" s="58">
        <v>1</v>
      </c>
      <c r="H30" s="57">
        <v>1</v>
      </c>
      <c r="J30" s="2">
        <v>2</v>
      </c>
      <c r="M30" s="251"/>
      <c r="P30" s="247" t="s">
        <v>424</v>
      </c>
    </row>
    <row r="31" spans="1:16" ht="28.8">
      <c r="A31" s="509"/>
      <c r="B31" s="510"/>
      <c r="C31" s="510"/>
      <c r="D31" s="507" t="s">
        <v>237</v>
      </c>
      <c r="E31" s="245">
        <v>0.09</v>
      </c>
      <c r="F31" s="244">
        <v>0.1</v>
      </c>
      <c r="G31" s="569">
        <v>0.1</v>
      </c>
      <c r="H31" s="244">
        <v>0.11</v>
      </c>
      <c r="M31" s="253"/>
      <c r="N31" s="247" t="s">
        <v>463</v>
      </c>
      <c r="O31" s="247" t="s">
        <v>425</v>
      </c>
      <c r="P31" s="247" t="s">
        <v>426</v>
      </c>
    </row>
    <row r="32" spans="1:16" ht="52.05" customHeight="1">
      <c r="A32" s="509"/>
      <c r="B32" s="510"/>
      <c r="C32" s="500" t="s">
        <v>1201</v>
      </c>
      <c r="D32" s="507" t="s">
        <v>754</v>
      </c>
      <c r="E32" s="565">
        <v>0</v>
      </c>
      <c r="F32" s="566">
        <v>0</v>
      </c>
      <c r="G32" s="570">
        <v>1</v>
      </c>
      <c r="H32" s="566"/>
      <c r="J32" s="2">
        <v>2</v>
      </c>
      <c r="M32" s="251"/>
      <c r="N32" s="247" t="s">
        <v>464</v>
      </c>
      <c r="O32" s="247" t="s">
        <v>455</v>
      </c>
      <c r="P32" s="247" t="s">
        <v>456</v>
      </c>
    </row>
    <row r="33" spans="1:16" ht="52.05" customHeight="1">
      <c r="A33" s="509"/>
      <c r="B33" s="510"/>
      <c r="C33" s="510"/>
      <c r="D33" s="507" t="s">
        <v>756</v>
      </c>
      <c r="E33" s="567">
        <v>0</v>
      </c>
      <c r="F33" s="568">
        <v>1</v>
      </c>
      <c r="G33" s="571">
        <v>1</v>
      </c>
      <c r="H33" s="568">
        <v>1</v>
      </c>
      <c r="J33" s="2">
        <v>2</v>
      </c>
      <c r="M33" s="251"/>
    </row>
    <row r="34" spans="1:16" ht="52.05" customHeight="1">
      <c r="A34" s="509"/>
      <c r="B34" s="510"/>
      <c r="C34" s="500" t="s">
        <v>1202</v>
      </c>
      <c r="D34" s="507" t="s">
        <v>757</v>
      </c>
      <c r="E34" s="242">
        <v>0</v>
      </c>
      <c r="F34" s="57">
        <v>0</v>
      </c>
      <c r="G34" s="58">
        <v>1</v>
      </c>
      <c r="H34" s="57">
        <v>0</v>
      </c>
      <c r="J34" s="2">
        <v>2</v>
      </c>
      <c r="M34" s="251"/>
    </row>
    <row r="35" spans="1:16" ht="52.05" customHeight="1">
      <c r="A35" s="509">
        <v>8</v>
      </c>
      <c r="B35" s="509" t="s">
        <v>828</v>
      </c>
      <c r="C35" s="500" t="s">
        <v>1203</v>
      </c>
      <c r="D35" s="507" t="s">
        <v>758</v>
      </c>
      <c r="E35" s="565">
        <v>0</v>
      </c>
      <c r="F35" s="568">
        <v>0.02</v>
      </c>
      <c r="G35" s="568">
        <v>0.05</v>
      </c>
      <c r="H35" s="568">
        <v>0.05</v>
      </c>
      <c r="M35" s="251"/>
    </row>
    <row r="36" spans="1:16" ht="52.05" customHeight="1" thickBot="1">
      <c r="A36" s="509">
        <v>9</v>
      </c>
      <c r="B36" s="538" t="s">
        <v>829</v>
      </c>
      <c r="C36" s="538" t="s">
        <v>1204</v>
      </c>
      <c r="D36" s="523" t="s">
        <v>759</v>
      </c>
      <c r="E36" s="572">
        <v>0</v>
      </c>
      <c r="F36" s="573">
        <v>0.02</v>
      </c>
      <c r="G36" s="573">
        <v>0.05</v>
      </c>
      <c r="H36" s="573">
        <v>0.05</v>
      </c>
      <c r="M36" s="251"/>
    </row>
    <row r="37" spans="1:16" s="40" customFormat="1" ht="52.05" customHeight="1" thickBot="1">
      <c r="A37" s="60"/>
      <c r="B37" s="638" t="s">
        <v>363</v>
      </c>
      <c r="C37" s="639"/>
      <c r="D37" s="639"/>
      <c r="E37" s="639"/>
      <c r="F37" s="639"/>
      <c r="G37" s="639"/>
      <c r="H37" s="640"/>
      <c r="I37" s="521"/>
      <c r="J37" s="2"/>
      <c r="K37" s="155"/>
      <c r="L37" s="155"/>
      <c r="M37" s="249"/>
    </row>
    <row r="38" spans="1:16" ht="52.05" customHeight="1">
      <c r="A38" s="509"/>
      <c r="B38" s="529" t="s">
        <v>266</v>
      </c>
      <c r="C38" s="529" t="s">
        <v>1205</v>
      </c>
      <c r="D38" s="529" t="s">
        <v>760</v>
      </c>
      <c r="E38" s="539">
        <v>0</v>
      </c>
      <c r="F38" s="540">
        <v>1</v>
      </c>
      <c r="G38" s="541">
        <v>1</v>
      </c>
      <c r="H38" s="540">
        <v>1</v>
      </c>
      <c r="I38" s="2">
        <v>1</v>
      </c>
      <c r="J38" s="2">
        <v>2</v>
      </c>
      <c r="M38" s="251"/>
      <c r="N38" s="247" t="s">
        <v>466</v>
      </c>
      <c r="O38" s="247" t="s">
        <v>436</v>
      </c>
      <c r="P38" s="247" t="s">
        <v>437</v>
      </c>
    </row>
    <row r="39" spans="1:16" ht="52.05" customHeight="1">
      <c r="A39" s="509"/>
      <c r="B39" s="507"/>
      <c r="C39" s="500" t="s">
        <v>1206</v>
      </c>
      <c r="D39" s="507" t="s">
        <v>626</v>
      </c>
      <c r="E39" s="514">
        <v>0</v>
      </c>
      <c r="F39" s="517">
        <v>10</v>
      </c>
      <c r="G39" s="518">
        <v>10</v>
      </c>
      <c r="H39" s="517">
        <v>10</v>
      </c>
      <c r="I39" s="2">
        <v>1</v>
      </c>
      <c r="M39" s="254"/>
      <c r="N39" s="247" t="s">
        <v>466</v>
      </c>
      <c r="O39" s="247" t="s">
        <v>439</v>
      </c>
      <c r="P39" s="247" t="s">
        <v>404</v>
      </c>
    </row>
    <row r="40" spans="1:16" ht="52.05" customHeight="1">
      <c r="A40" s="509"/>
      <c r="B40" s="507"/>
      <c r="C40" s="507" t="s">
        <v>1208</v>
      </c>
      <c r="D40" s="507" t="s">
        <v>628</v>
      </c>
      <c r="E40" s="514">
        <v>0</v>
      </c>
      <c r="F40" s="515">
        <v>0.5</v>
      </c>
      <c r="G40" s="516">
        <v>1</v>
      </c>
      <c r="H40" s="515">
        <v>1</v>
      </c>
      <c r="I40" s="2">
        <v>1</v>
      </c>
      <c r="J40" s="2">
        <v>2</v>
      </c>
      <c r="M40" s="251"/>
    </row>
    <row r="41" spans="1:16" ht="27.6">
      <c r="A41" s="509">
        <v>11</v>
      </c>
      <c r="B41" s="507" t="s">
        <v>830</v>
      </c>
      <c r="C41" s="507" t="s">
        <v>1209</v>
      </c>
      <c r="D41" s="507" t="s">
        <v>629</v>
      </c>
      <c r="E41" s="514">
        <v>0</v>
      </c>
      <c r="F41" s="515">
        <v>0.5</v>
      </c>
      <c r="G41" s="516">
        <v>1</v>
      </c>
      <c r="H41" s="515">
        <v>1</v>
      </c>
      <c r="I41" s="2">
        <v>1</v>
      </c>
      <c r="J41" s="2">
        <v>2</v>
      </c>
      <c r="K41" s="1"/>
      <c r="L41" s="1"/>
      <c r="M41" s="251"/>
    </row>
    <row r="42" spans="1:16" ht="55.2">
      <c r="A42" s="509"/>
      <c r="B42" s="507"/>
      <c r="C42" s="507" t="s">
        <v>1210</v>
      </c>
      <c r="D42" s="507" t="s">
        <v>627</v>
      </c>
      <c r="E42" s="514">
        <v>0</v>
      </c>
      <c r="F42" s="517">
        <v>10</v>
      </c>
      <c r="G42" s="518">
        <v>10</v>
      </c>
      <c r="H42" s="517">
        <v>10</v>
      </c>
      <c r="I42" s="2">
        <v>1</v>
      </c>
      <c r="K42" s="1"/>
      <c r="L42" s="1"/>
      <c r="M42" s="251"/>
    </row>
    <row r="43" spans="1:16" ht="52.05" customHeight="1">
      <c r="A43" s="509"/>
      <c r="B43" s="507"/>
      <c r="C43" s="519" t="s">
        <v>1211</v>
      </c>
      <c r="D43" s="519" t="s">
        <v>625</v>
      </c>
      <c r="E43" s="514">
        <v>0</v>
      </c>
      <c r="F43" s="517">
        <v>10</v>
      </c>
      <c r="G43" s="518">
        <v>10</v>
      </c>
      <c r="H43" s="517">
        <v>10</v>
      </c>
      <c r="I43" s="2">
        <v>1</v>
      </c>
      <c r="K43" s="1"/>
      <c r="L43" s="1"/>
      <c r="M43" s="254"/>
    </row>
    <row r="44" spans="1:16" ht="52.05" customHeight="1" thickBot="1">
      <c r="A44" s="509">
        <v>10</v>
      </c>
      <c r="B44" s="523"/>
      <c r="C44" s="523"/>
      <c r="D44" s="533" t="s">
        <v>267</v>
      </c>
      <c r="E44" s="534">
        <v>0</v>
      </c>
      <c r="F44" s="535"/>
      <c r="G44" s="536"/>
      <c r="H44" s="537"/>
      <c r="I44" s="2">
        <v>1</v>
      </c>
      <c r="K44" s="1"/>
      <c r="L44" s="1"/>
      <c r="M44" s="254"/>
      <c r="N44" s="44" t="s">
        <v>466</v>
      </c>
      <c r="O44" s="44" t="s">
        <v>436</v>
      </c>
      <c r="P44" s="44" t="s">
        <v>438</v>
      </c>
    </row>
    <row r="45" spans="1:16" s="54" customFormat="1" ht="52.05" customHeight="1" thickBot="1">
      <c r="A45" s="60"/>
      <c r="B45" s="641" t="s">
        <v>278</v>
      </c>
      <c r="C45" s="642"/>
      <c r="D45" s="642"/>
      <c r="E45" s="642"/>
      <c r="F45" s="642"/>
      <c r="G45" s="642"/>
      <c r="H45" s="643"/>
      <c r="I45" s="521"/>
      <c r="J45" s="2"/>
      <c r="K45" s="1"/>
      <c r="L45" s="1"/>
      <c r="M45" s="251"/>
    </row>
    <row r="46" spans="1:16" ht="59.55" customHeight="1">
      <c r="A46" s="499">
        <v>12</v>
      </c>
      <c r="B46" s="529" t="s">
        <v>279</v>
      </c>
      <c r="C46" s="529" t="s">
        <v>1212</v>
      </c>
      <c r="D46" s="529" t="s">
        <v>598</v>
      </c>
      <c r="E46" s="530">
        <v>0</v>
      </c>
      <c r="F46" s="531">
        <v>0</v>
      </c>
      <c r="G46" s="532">
        <v>1</v>
      </c>
      <c r="H46" s="531" t="s">
        <v>631</v>
      </c>
      <c r="I46" s="242"/>
      <c r="J46" s="242">
        <v>2</v>
      </c>
      <c r="K46" s="247" t="s">
        <v>1242</v>
      </c>
      <c r="L46" s="247" t="s">
        <v>1243</v>
      </c>
      <c r="M46" s="251"/>
    </row>
    <row r="47" spans="1:16" ht="55.2">
      <c r="A47" s="499"/>
      <c r="B47" s="510"/>
      <c r="C47" s="507" t="s">
        <v>1213</v>
      </c>
      <c r="D47" s="507" t="s">
        <v>599</v>
      </c>
      <c r="E47" s="241">
        <v>0</v>
      </c>
      <c r="F47" s="57">
        <v>0</v>
      </c>
      <c r="G47" s="58">
        <v>0</v>
      </c>
      <c r="H47" s="57">
        <v>2</v>
      </c>
      <c r="J47" s="2">
        <v>2</v>
      </c>
      <c r="M47" s="251"/>
    </row>
    <row r="48" spans="1:16" ht="52.05" customHeight="1">
      <c r="A48" s="499"/>
      <c r="B48" s="510"/>
      <c r="C48" s="510"/>
      <c r="D48" s="507" t="s">
        <v>281</v>
      </c>
      <c r="E48" s="241">
        <v>0</v>
      </c>
      <c r="F48" s="57">
        <v>0</v>
      </c>
      <c r="G48" s="58">
        <v>0</v>
      </c>
      <c r="H48" s="57">
        <v>2</v>
      </c>
      <c r="J48" s="2">
        <v>2</v>
      </c>
      <c r="M48" s="251"/>
    </row>
    <row r="49" spans="1:13" ht="52.05" customHeight="1">
      <c r="A49" s="499"/>
      <c r="B49" s="510"/>
      <c r="C49" s="510"/>
      <c r="D49" s="507" t="s">
        <v>1729</v>
      </c>
      <c r="E49" s="241">
        <v>0</v>
      </c>
      <c r="F49" s="57">
        <v>0</v>
      </c>
      <c r="G49" s="58">
        <v>1</v>
      </c>
      <c r="H49" s="57">
        <v>2</v>
      </c>
      <c r="J49" s="2">
        <v>2</v>
      </c>
      <c r="K49" s="155" t="s">
        <v>1730</v>
      </c>
      <c r="M49" s="251"/>
    </row>
    <row r="50" spans="1:13" ht="52.05" customHeight="1">
      <c r="A50" s="499"/>
      <c r="B50" s="510"/>
      <c r="C50" s="510"/>
      <c r="D50" s="520" t="s">
        <v>1510</v>
      </c>
      <c r="E50" s="241">
        <v>0</v>
      </c>
      <c r="F50" s="57">
        <v>0</v>
      </c>
      <c r="G50" s="58">
        <v>1</v>
      </c>
      <c r="H50" s="57">
        <v>2</v>
      </c>
      <c r="J50" s="2">
        <v>2</v>
      </c>
      <c r="K50" s="155" t="s">
        <v>1731</v>
      </c>
      <c r="M50" s="251"/>
    </row>
    <row r="51" spans="1:13" ht="52.05" customHeight="1">
      <c r="A51" s="499"/>
      <c r="B51" s="510"/>
      <c r="C51" s="510"/>
      <c r="D51" s="507" t="s">
        <v>284</v>
      </c>
      <c r="E51" s="241">
        <v>2</v>
      </c>
      <c r="F51" s="57">
        <v>2</v>
      </c>
      <c r="G51" s="58">
        <v>2</v>
      </c>
      <c r="H51" s="57">
        <v>2</v>
      </c>
      <c r="J51" s="2">
        <v>2</v>
      </c>
      <c r="M51" s="251"/>
    </row>
    <row r="52" spans="1:13" ht="41.4">
      <c r="A52" s="499">
        <v>13</v>
      </c>
      <c r="B52" s="500" t="s">
        <v>647</v>
      </c>
      <c r="C52" s="500" t="s">
        <v>1214</v>
      </c>
      <c r="D52" s="507" t="s">
        <v>648</v>
      </c>
      <c r="E52" s="244">
        <v>0</v>
      </c>
      <c r="F52" s="132">
        <v>1</v>
      </c>
      <c r="G52" s="134">
        <v>1</v>
      </c>
      <c r="H52" s="132">
        <v>1</v>
      </c>
      <c r="J52" s="2">
        <v>2</v>
      </c>
      <c r="M52" s="251"/>
    </row>
    <row r="53" spans="1:13" ht="14.4">
      <c r="A53" s="499"/>
      <c r="B53" s="510"/>
      <c r="C53" s="510"/>
      <c r="D53" s="507" t="s">
        <v>649</v>
      </c>
      <c r="E53" s="241">
        <v>1</v>
      </c>
      <c r="F53" s="57">
        <v>1</v>
      </c>
      <c r="G53" s="58">
        <v>1</v>
      </c>
      <c r="H53" s="57">
        <v>1</v>
      </c>
      <c r="M53" s="251"/>
    </row>
    <row r="54" spans="1:13" ht="43.2">
      <c r="A54" s="499">
        <v>14</v>
      </c>
      <c r="B54" s="501" t="s">
        <v>643</v>
      </c>
      <c r="C54" s="501" t="s">
        <v>1215</v>
      </c>
      <c r="D54" s="507" t="s">
        <v>286</v>
      </c>
      <c r="E54" s="241">
        <v>20</v>
      </c>
      <c r="F54" s="57">
        <v>50</v>
      </c>
      <c r="G54" s="58">
        <v>50</v>
      </c>
      <c r="H54" s="57">
        <v>70</v>
      </c>
      <c r="I54" s="242"/>
      <c r="J54" s="242"/>
      <c r="K54" s="247" t="s">
        <v>1246</v>
      </c>
      <c r="L54" s="247" t="s">
        <v>1247</v>
      </c>
      <c r="M54" s="251"/>
    </row>
    <row r="55" spans="1:13" ht="28.2">
      <c r="A55" s="499">
        <v>15</v>
      </c>
      <c r="B55" s="501" t="s">
        <v>650</v>
      </c>
      <c r="C55" s="500" t="s">
        <v>155</v>
      </c>
      <c r="D55" s="507" t="s">
        <v>753</v>
      </c>
      <c r="E55" s="241">
        <v>0</v>
      </c>
      <c r="F55" s="132">
        <v>0.2</v>
      </c>
      <c r="G55" s="134">
        <v>0.5</v>
      </c>
      <c r="H55" s="132">
        <v>0.5</v>
      </c>
      <c r="J55" s="2">
        <v>2</v>
      </c>
      <c r="M55" s="252"/>
    </row>
    <row r="56" spans="1:13" ht="14.4">
      <c r="A56" s="499"/>
      <c r="B56" s="501"/>
      <c r="C56" s="501"/>
      <c r="D56" s="509" t="s">
        <v>287</v>
      </c>
      <c r="E56" s="241">
        <v>0</v>
      </c>
      <c r="F56" s="132">
        <v>0.5</v>
      </c>
      <c r="G56" s="134">
        <v>0.5</v>
      </c>
      <c r="H56" s="132">
        <v>0.5</v>
      </c>
      <c r="M56" s="255"/>
    </row>
    <row r="57" spans="1:13" ht="27.6">
      <c r="A57" s="499"/>
      <c r="B57" s="510"/>
      <c r="C57" s="510"/>
      <c r="D57" s="507" t="s">
        <v>886</v>
      </c>
      <c r="E57" s="241">
        <v>0</v>
      </c>
      <c r="F57" s="132">
        <v>1</v>
      </c>
      <c r="G57" s="134">
        <v>1</v>
      </c>
      <c r="H57" s="132">
        <v>1</v>
      </c>
      <c r="M57" s="255"/>
    </row>
    <row r="58" spans="1:13" ht="28.2">
      <c r="A58" s="499">
        <v>16</v>
      </c>
      <c r="B58" s="501" t="s">
        <v>292</v>
      </c>
      <c r="C58" s="500" t="s">
        <v>1216</v>
      </c>
      <c r="D58" s="507" t="s">
        <v>833</v>
      </c>
      <c r="E58" s="241">
        <v>0</v>
      </c>
      <c r="F58" s="57">
        <v>2</v>
      </c>
      <c r="G58" s="58">
        <v>2</v>
      </c>
      <c r="H58" s="57">
        <v>2</v>
      </c>
      <c r="M58" s="251"/>
    </row>
    <row r="59" spans="1:13" ht="28.2" thickBot="1">
      <c r="A59" s="499"/>
      <c r="B59" s="522"/>
      <c r="C59" s="522"/>
      <c r="D59" s="523" t="s">
        <v>834</v>
      </c>
      <c r="E59" s="524">
        <v>0</v>
      </c>
      <c r="F59" s="525">
        <v>1</v>
      </c>
      <c r="G59" s="526">
        <v>1</v>
      </c>
      <c r="H59" s="525">
        <v>1</v>
      </c>
      <c r="M59" s="251"/>
    </row>
    <row r="60" spans="1:13" ht="52.05" customHeight="1" thickBot="1">
      <c r="A60" s="60"/>
      <c r="B60" s="638" t="s">
        <v>324</v>
      </c>
      <c r="C60" s="639"/>
      <c r="D60" s="639"/>
      <c r="E60" s="639"/>
      <c r="F60" s="639"/>
      <c r="G60" s="639"/>
      <c r="H60" s="640"/>
      <c r="I60" s="521"/>
      <c r="K60" s="1"/>
      <c r="L60" s="1"/>
    </row>
    <row r="61" spans="1:13" ht="27.6">
      <c r="A61" s="499">
        <v>17</v>
      </c>
      <c r="B61" s="527" t="s">
        <v>325</v>
      </c>
      <c r="C61" s="528" t="s">
        <v>1217</v>
      </c>
      <c r="D61" s="529" t="s">
        <v>326</v>
      </c>
      <c r="E61" s="530">
        <v>28</v>
      </c>
      <c r="F61" s="531">
        <v>30</v>
      </c>
      <c r="G61" s="532">
        <v>30</v>
      </c>
      <c r="H61" s="531">
        <v>30</v>
      </c>
      <c r="K61" s="1"/>
      <c r="L61" s="1"/>
      <c r="M61" s="251"/>
    </row>
    <row r="62" spans="1:13" ht="27.6">
      <c r="A62" s="499"/>
      <c r="B62" s="510"/>
      <c r="C62" s="510"/>
      <c r="D62" s="507" t="s">
        <v>1723</v>
      </c>
      <c r="E62" s="241">
        <v>15</v>
      </c>
      <c r="F62" s="57">
        <v>20</v>
      </c>
      <c r="G62" s="58">
        <v>20</v>
      </c>
      <c r="H62" s="57">
        <v>30</v>
      </c>
      <c r="K62" s="1"/>
      <c r="L62" s="1"/>
      <c r="M62" s="251"/>
    </row>
    <row r="63" spans="1:13" ht="14.4">
      <c r="A63" s="499"/>
      <c r="B63" s="510"/>
      <c r="C63" s="510"/>
      <c r="D63" s="507" t="s">
        <v>328</v>
      </c>
      <c r="E63" s="241">
        <v>2</v>
      </c>
      <c r="F63" s="57">
        <v>2</v>
      </c>
      <c r="G63" s="58">
        <v>2</v>
      </c>
      <c r="H63" s="57">
        <v>2</v>
      </c>
      <c r="M63" s="251"/>
    </row>
    <row r="64" spans="1:13" ht="14.4">
      <c r="A64" s="499"/>
      <c r="B64" s="510"/>
      <c r="C64" s="510"/>
      <c r="D64" s="507" t="s">
        <v>1724</v>
      </c>
      <c r="E64" s="241">
        <v>6</v>
      </c>
      <c r="F64" s="57">
        <v>10</v>
      </c>
      <c r="G64" s="58">
        <v>10</v>
      </c>
      <c r="H64" s="57">
        <v>15</v>
      </c>
      <c r="M64" s="251"/>
    </row>
    <row r="65" spans="1:13" ht="27.6">
      <c r="A65" s="499">
        <v>18</v>
      </c>
      <c r="B65" s="510" t="s">
        <v>330</v>
      </c>
      <c r="C65" s="500" t="s">
        <v>1218</v>
      </c>
      <c r="D65" s="507" t="s">
        <v>1725</v>
      </c>
      <c r="E65" s="241">
        <v>10</v>
      </c>
      <c r="F65" s="57">
        <v>15</v>
      </c>
      <c r="G65" s="58">
        <v>15</v>
      </c>
      <c r="H65" s="57">
        <v>20</v>
      </c>
      <c r="M65" s="251"/>
    </row>
    <row r="66" spans="1:13" s="564" customFormat="1" ht="14.4">
      <c r="A66" s="559"/>
      <c r="B66" s="560"/>
      <c r="C66" s="561"/>
      <c r="D66" s="512" t="s">
        <v>1717</v>
      </c>
      <c r="E66" s="241">
        <v>3</v>
      </c>
      <c r="F66" s="354">
        <v>2</v>
      </c>
      <c r="G66" s="570">
        <v>2</v>
      </c>
      <c r="H66" s="354">
        <v>2</v>
      </c>
      <c r="I66" s="562"/>
      <c r="J66" s="562"/>
      <c r="K66" s="393"/>
      <c r="L66" s="393"/>
      <c r="M66" s="563"/>
    </row>
    <row r="67" spans="1:13" ht="14.4">
      <c r="A67" s="499"/>
      <c r="B67" s="510"/>
      <c r="C67" s="510"/>
      <c r="D67" s="507" t="s">
        <v>1726</v>
      </c>
      <c r="E67" s="241">
        <v>8000</v>
      </c>
      <c r="F67" s="57">
        <v>10000</v>
      </c>
      <c r="G67" s="58">
        <v>10000</v>
      </c>
      <c r="H67" s="57">
        <v>15000</v>
      </c>
      <c r="M67" s="251"/>
    </row>
    <row r="68" spans="1:13" ht="28.2">
      <c r="A68" s="499"/>
      <c r="B68" s="501" t="s">
        <v>889</v>
      </c>
      <c r="C68" s="500" t="s">
        <v>1219</v>
      </c>
      <c r="D68" s="507" t="s">
        <v>1719</v>
      </c>
      <c r="E68" s="354">
        <v>0</v>
      </c>
      <c r="F68" s="57">
        <v>6</v>
      </c>
      <c r="G68" s="58">
        <v>6</v>
      </c>
      <c r="H68" s="57">
        <v>6</v>
      </c>
    </row>
    <row r="69" spans="1:13" s="54" customFormat="1" ht="14.4">
      <c r="A69" s="499"/>
      <c r="B69" s="500" t="s">
        <v>1722</v>
      </c>
      <c r="C69" s="500" t="s">
        <v>1721</v>
      </c>
      <c r="D69" s="509" t="s">
        <v>1727</v>
      </c>
      <c r="E69" s="354">
        <v>0</v>
      </c>
      <c r="F69" s="57">
        <v>1</v>
      </c>
      <c r="G69" s="58">
        <v>1</v>
      </c>
      <c r="H69" s="57">
        <v>1</v>
      </c>
      <c r="I69" s="2"/>
      <c r="J69" s="2"/>
      <c r="K69" s="155"/>
      <c r="L69" s="155"/>
      <c r="M69" s="251"/>
    </row>
    <row r="70" spans="1:13" ht="14.4">
      <c r="A70" s="499"/>
      <c r="B70" s="39"/>
      <c r="C70" s="510"/>
      <c r="D70" s="509"/>
      <c r="G70" s="41"/>
      <c r="M70" s="41"/>
    </row>
    <row r="71" spans="1:13" ht="14.4">
      <c r="A71" s="499"/>
      <c r="B71" s="510"/>
      <c r="C71" s="510"/>
      <c r="D71" s="509"/>
      <c r="G71" s="41"/>
      <c r="M71" s="41"/>
    </row>
    <row r="72" spans="1:13" ht="52.05" customHeight="1">
      <c r="A72" s="499"/>
      <c r="B72" s="510"/>
      <c r="C72" s="510"/>
      <c r="D72" s="509"/>
      <c r="G72" s="41"/>
      <c r="M72" s="41"/>
    </row>
    <row r="73" spans="1:13" ht="52.05" customHeight="1">
      <c r="G73" s="41"/>
      <c r="M73" s="41"/>
    </row>
    <row r="74" spans="1:13" ht="52.05" customHeight="1">
      <c r="G74" s="41"/>
      <c r="M74" s="41"/>
    </row>
    <row r="75" spans="1:13" ht="52.05" customHeight="1">
      <c r="G75" s="41"/>
      <c r="M75" s="41"/>
    </row>
    <row r="76" spans="1:13" ht="52.05" customHeight="1">
      <c r="G76" s="41"/>
      <c r="M76" s="41"/>
    </row>
    <row r="77" spans="1:13" ht="52.05" customHeight="1">
      <c r="G77" s="41"/>
      <c r="M77" s="41"/>
    </row>
    <row r="78" spans="1:13" ht="52.05" customHeight="1">
      <c r="G78" s="41"/>
      <c r="M78" s="41"/>
    </row>
    <row r="79" spans="1:13" ht="52.05" customHeight="1">
      <c r="G79" s="41"/>
      <c r="M79" s="41"/>
    </row>
    <row r="80" spans="1:13" ht="52.05" customHeight="1">
      <c r="G80" s="41"/>
      <c r="M80" s="41"/>
    </row>
    <row r="81" spans="7:13" ht="52.05" customHeight="1">
      <c r="G81" s="41"/>
      <c r="M81" s="41"/>
    </row>
    <row r="82" spans="7:13" ht="52.05" customHeight="1">
      <c r="G82" s="41"/>
      <c r="M82" s="41"/>
    </row>
    <row r="83" spans="7:13" ht="52.05" customHeight="1">
      <c r="G83" s="41"/>
      <c r="M83" s="41"/>
    </row>
    <row r="84" spans="7:13" ht="52.05" customHeight="1">
      <c r="G84" s="41"/>
      <c r="M84" s="41"/>
    </row>
    <row r="85" spans="7:13" ht="52.05" customHeight="1">
      <c r="G85" s="41"/>
      <c r="M85" s="41"/>
    </row>
    <row r="86" spans="7:13" ht="52.05" customHeight="1">
      <c r="G86" s="41"/>
      <c r="M86" s="41"/>
    </row>
    <row r="87" spans="7:13" ht="52.05" customHeight="1">
      <c r="G87" s="41"/>
      <c r="M87" s="41"/>
    </row>
    <row r="88" spans="7:13" ht="52.05" customHeight="1">
      <c r="G88" s="41"/>
      <c r="M88" s="41"/>
    </row>
    <row r="89" spans="7:13" ht="52.05" customHeight="1">
      <c r="G89" s="41"/>
      <c r="M89" s="41"/>
    </row>
    <row r="90" spans="7:13" ht="52.05" customHeight="1">
      <c r="G90" s="41"/>
      <c r="M90" s="41"/>
    </row>
    <row r="91" spans="7:13" ht="52.05" customHeight="1">
      <c r="G91" s="41"/>
      <c r="M91" s="41"/>
    </row>
    <row r="92" spans="7:13" ht="52.05" customHeight="1">
      <c r="G92" s="41"/>
      <c r="M92" s="41"/>
    </row>
    <row r="93" spans="7:13" ht="52.05" customHeight="1">
      <c r="G93" s="41"/>
      <c r="M93" s="41"/>
    </row>
    <row r="94" spans="7:13" ht="52.05" customHeight="1">
      <c r="G94" s="41"/>
      <c r="M94" s="41"/>
    </row>
    <row r="95" spans="7:13" ht="52.05" customHeight="1">
      <c r="G95" s="41"/>
      <c r="M95" s="41"/>
    </row>
    <row r="96" spans="7:13" ht="52.05" customHeight="1">
      <c r="G96" s="41"/>
      <c r="M96" s="41"/>
    </row>
    <row r="97" spans="7:13" ht="52.05" customHeight="1">
      <c r="G97" s="41"/>
      <c r="M97" s="41"/>
    </row>
    <row r="98" spans="7:13" ht="52.05" customHeight="1">
      <c r="G98" s="41"/>
      <c r="M98" s="41"/>
    </row>
    <row r="99" spans="7:13" ht="52.05" customHeight="1">
      <c r="G99" s="41"/>
      <c r="M99" s="41"/>
    </row>
    <row r="100" spans="7:13" ht="52.05" customHeight="1">
      <c r="G100" s="41"/>
      <c r="M100" s="41"/>
    </row>
    <row r="101" spans="7:13" ht="52.05" customHeight="1">
      <c r="G101" s="41"/>
      <c r="M101" s="41"/>
    </row>
    <row r="102" spans="7:13" ht="52.05" customHeight="1">
      <c r="G102" s="41"/>
      <c r="M102" s="41"/>
    </row>
    <row r="103" spans="7:13" ht="52.05" customHeight="1">
      <c r="G103" s="41"/>
      <c r="M103" s="41"/>
    </row>
    <row r="104" spans="7:13" ht="52.05" customHeight="1">
      <c r="G104" s="41"/>
      <c r="M104" s="41"/>
    </row>
    <row r="105" spans="7:13" ht="52.05" customHeight="1">
      <c r="G105" s="41"/>
      <c r="M105" s="41"/>
    </row>
    <row r="106" spans="7:13" ht="52.05" customHeight="1">
      <c r="G106" s="41"/>
      <c r="M106" s="41"/>
    </row>
    <row r="107" spans="7:13" ht="52.05" customHeight="1">
      <c r="G107" s="41"/>
      <c r="M107" s="41"/>
    </row>
    <row r="108" spans="7:13" ht="52.05" customHeight="1">
      <c r="G108" s="41"/>
      <c r="M108" s="41"/>
    </row>
    <row r="109" spans="7:13" ht="52.05" customHeight="1">
      <c r="G109" s="41"/>
      <c r="M109" s="41"/>
    </row>
    <row r="110" spans="7:13" ht="52.05" customHeight="1">
      <c r="G110" s="41"/>
      <c r="M110" s="41"/>
    </row>
    <row r="111" spans="7:13" ht="52.05" customHeight="1">
      <c r="G111" s="41"/>
      <c r="M111" s="41"/>
    </row>
    <row r="112" spans="7:13" ht="52.05" customHeight="1">
      <c r="G112" s="41"/>
      <c r="M112" s="41"/>
    </row>
    <row r="113" spans="7:13" ht="52.05" customHeight="1">
      <c r="G113" s="41"/>
      <c r="M113" s="41"/>
    </row>
    <row r="114" spans="7:13" ht="52.05" customHeight="1">
      <c r="G114" s="41"/>
      <c r="M114" s="41"/>
    </row>
    <row r="115" spans="7:13" ht="52.05" customHeight="1">
      <c r="G115" s="41"/>
      <c r="M115" s="41"/>
    </row>
    <row r="116" spans="7:13" ht="52.05" customHeight="1">
      <c r="G116" s="41"/>
      <c r="M116" s="41"/>
    </row>
    <row r="117" spans="7:13" ht="52.05" customHeight="1">
      <c r="G117" s="41"/>
      <c r="M117" s="41"/>
    </row>
    <row r="118" spans="7:13" ht="52.05" customHeight="1">
      <c r="G118" s="41"/>
      <c r="M118" s="41"/>
    </row>
    <row r="119" spans="7:13" ht="52.05" customHeight="1">
      <c r="G119" s="41"/>
      <c r="M119" s="41"/>
    </row>
    <row r="120" spans="7:13" ht="52.05" customHeight="1">
      <c r="I120" s="238"/>
      <c r="J120" s="238"/>
      <c r="K120" s="111"/>
      <c r="L120" s="111"/>
    </row>
    <row r="121" spans="7:13" ht="52.05" customHeight="1">
      <c r="I121" s="238"/>
      <c r="J121" s="238"/>
      <c r="K121" s="111"/>
      <c r="L121" s="111"/>
    </row>
  </sheetData>
  <mergeCells count="7">
    <mergeCell ref="I3:J3"/>
    <mergeCell ref="B60:H60"/>
    <mergeCell ref="B1:H1"/>
    <mergeCell ref="B26:H26"/>
    <mergeCell ref="B5:H5"/>
    <mergeCell ref="B37:H37"/>
    <mergeCell ref="B45:H45"/>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113"/>
  <sheetViews>
    <sheetView rightToLeft="1" zoomScale="90" zoomScaleNormal="90" workbookViewId="0">
      <selection activeCell="C13" sqref="C13"/>
    </sheetView>
  </sheetViews>
  <sheetFormatPr defaultColWidth="8.77734375" defaultRowHeight="15.6"/>
  <cols>
    <col min="1" max="1" width="8.77734375" style="39"/>
    <col min="2" max="2" width="24.109375" style="40" customWidth="1"/>
    <col min="3" max="3" width="48.109375" style="51" customWidth="1"/>
    <col min="4" max="5" width="8.77734375" style="41"/>
    <col min="6" max="6" width="8.77734375" style="382"/>
    <col min="7" max="7" width="8.77734375" style="126"/>
    <col min="8" max="8" width="10.44140625" style="70" bestFit="1" customWidth="1"/>
    <col min="9" max="9" width="27.21875" style="41" customWidth="1"/>
    <col min="10" max="10" width="25.88671875" style="388" customWidth="1"/>
    <col min="11" max="11" width="8.77734375" style="39" customWidth="1"/>
    <col min="12" max="16384" width="8.77734375" style="39"/>
  </cols>
  <sheetData>
    <row r="2" spans="1:14" ht="21">
      <c r="B2" s="601" t="s">
        <v>1265</v>
      </c>
      <c r="C2" s="601"/>
      <c r="D2" s="601"/>
      <c r="E2" s="601"/>
      <c r="F2" s="601"/>
      <c r="G2" s="601"/>
      <c r="H2" s="601"/>
      <c r="I2" s="601"/>
      <c r="J2" s="601"/>
      <c r="K2" s="601"/>
      <c r="L2" s="601"/>
      <c r="M2" s="601"/>
      <c r="N2" s="601"/>
    </row>
    <row r="4" spans="1:14" ht="46.8">
      <c r="B4" s="125" t="s">
        <v>167</v>
      </c>
      <c r="C4" s="125" t="s">
        <v>168</v>
      </c>
      <c r="D4" s="125" t="s">
        <v>169</v>
      </c>
      <c r="E4" s="649" t="s">
        <v>170</v>
      </c>
      <c r="F4" s="650"/>
      <c r="G4" s="48" t="s">
        <v>170</v>
      </c>
      <c r="H4" s="55" t="s">
        <v>1011</v>
      </c>
      <c r="I4" s="125" t="s">
        <v>0</v>
      </c>
      <c r="J4" s="387" t="s">
        <v>1012</v>
      </c>
      <c r="K4" s="125"/>
    </row>
    <row r="5" spans="1:14">
      <c r="D5" s="41">
        <v>2019</v>
      </c>
      <c r="E5" s="41">
        <v>2021</v>
      </c>
      <c r="F5" s="382">
        <v>2022</v>
      </c>
      <c r="G5" s="126">
        <v>2023</v>
      </c>
    </row>
    <row r="6" spans="1:14" ht="22.5" customHeight="1">
      <c r="A6" s="234"/>
      <c r="B6" s="644" t="s">
        <v>166</v>
      </c>
      <c r="C6" s="645"/>
      <c r="D6" s="645"/>
      <c r="E6" s="645"/>
      <c r="F6" s="645"/>
      <c r="G6" s="645"/>
      <c r="H6" s="645"/>
      <c r="I6" s="646"/>
    </row>
    <row r="8" spans="1:14" s="41" customFormat="1" ht="46.8">
      <c r="A8" s="57"/>
      <c r="B8" s="44" t="s">
        <v>173</v>
      </c>
      <c r="C8" s="44" t="s">
        <v>171</v>
      </c>
      <c r="D8" s="45">
        <v>0.89</v>
      </c>
      <c r="E8" s="45">
        <v>0.98</v>
      </c>
      <c r="F8" s="383">
        <v>0.99</v>
      </c>
      <c r="G8" s="378">
        <v>1</v>
      </c>
      <c r="H8" s="71">
        <v>0.99</v>
      </c>
      <c r="I8" s="43" t="s">
        <v>172</v>
      </c>
      <c r="J8" s="388" t="s">
        <v>1009</v>
      </c>
    </row>
    <row r="9" spans="1:14" ht="31.2">
      <c r="C9" s="44" t="s">
        <v>174</v>
      </c>
      <c r="D9" s="43" t="s">
        <v>175</v>
      </c>
      <c r="E9" s="45">
        <v>0.06</v>
      </c>
      <c r="F9" s="383">
        <v>0.08</v>
      </c>
      <c r="G9" s="378">
        <v>0.1</v>
      </c>
      <c r="H9" s="71">
        <v>0.02</v>
      </c>
      <c r="I9" s="43" t="s">
        <v>172</v>
      </c>
      <c r="J9" s="388" t="s">
        <v>1008</v>
      </c>
    </row>
    <row r="10" spans="1:14" ht="25.95" customHeight="1">
      <c r="C10" s="44" t="s">
        <v>176</v>
      </c>
      <c r="D10" s="45">
        <v>0.97</v>
      </c>
      <c r="E10" s="45">
        <v>0.98</v>
      </c>
      <c r="F10" s="384">
        <v>0.98499999999999999</v>
      </c>
      <c r="G10" s="378">
        <v>0.99</v>
      </c>
      <c r="H10" s="384">
        <v>0.98499999999999999</v>
      </c>
      <c r="I10" s="43" t="s">
        <v>172</v>
      </c>
      <c r="J10" s="388" t="s">
        <v>1009</v>
      </c>
    </row>
    <row r="11" spans="1:14" ht="28.95" customHeight="1">
      <c r="C11" s="44" t="s">
        <v>177</v>
      </c>
      <c r="D11" s="43">
        <v>0.74399999999999999</v>
      </c>
      <c r="E11" s="43">
        <v>0.73</v>
      </c>
      <c r="F11" s="385">
        <v>0.72</v>
      </c>
      <c r="G11" s="48">
        <v>0.7</v>
      </c>
      <c r="H11" s="55">
        <v>1</v>
      </c>
      <c r="I11" s="43" t="s">
        <v>172</v>
      </c>
      <c r="J11" s="388" t="s">
        <v>1009</v>
      </c>
    </row>
    <row r="12" spans="1:14" ht="31.2">
      <c r="B12" s="44" t="s">
        <v>178</v>
      </c>
      <c r="C12" s="44" t="s">
        <v>179</v>
      </c>
      <c r="D12" s="45">
        <v>0.02</v>
      </c>
      <c r="E12" s="45">
        <v>0.05</v>
      </c>
      <c r="F12" s="383">
        <v>7.0000000000000007E-2</v>
      </c>
      <c r="G12" s="378">
        <v>0.1</v>
      </c>
      <c r="H12" s="71" t="s">
        <v>631</v>
      </c>
      <c r="I12" s="43" t="s">
        <v>367</v>
      </c>
      <c r="J12" s="44" t="s">
        <v>1010</v>
      </c>
    </row>
    <row r="13" spans="1:14" ht="31.2">
      <c r="C13" s="44" t="s">
        <v>180</v>
      </c>
      <c r="D13" s="43">
        <v>0</v>
      </c>
      <c r="E13" s="43">
        <v>20</v>
      </c>
      <c r="F13" s="385">
        <v>40</v>
      </c>
      <c r="G13" s="48">
        <v>60</v>
      </c>
      <c r="H13" s="71" t="s">
        <v>631</v>
      </c>
      <c r="I13" s="43" t="s">
        <v>181</v>
      </c>
      <c r="J13" s="44" t="s">
        <v>1010</v>
      </c>
    </row>
    <row r="14" spans="1:14" ht="46.8">
      <c r="C14" s="44" t="s">
        <v>182</v>
      </c>
      <c r="D14" s="45">
        <v>0</v>
      </c>
      <c r="E14" s="45">
        <v>0.5</v>
      </c>
      <c r="F14" s="383">
        <v>0.5</v>
      </c>
      <c r="G14" s="48" t="s">
        <v>183</v>
      </c>
      <c r="H14" s="71"/>
      <c r="I14" s="43" t="s">
        <v>184</v>
      </c>
      <c r="J14" s="44" t="s">
        <v>1010</v>
      </c>
    </row>
    <row r="15" spans="1:14" ht="31.2">
      <c r="B15" s="44" t="s">
        <v>185</v>
      </c>
      <c r="C15" s="44" t="s">
        <v>186</v>
      </c>
      <c r="D15" s="43">
        <v>1254</v>
      </c>
      <c r="E15" s="43">
        <v>1500</v>
      </c>
      <c r="F15" s="385">
        <v>1700</v>
      </c>
      <c r="G15" s="48">
        <v>2000</v>
      </c>
      <c r="H15" s="55">
        <v>1797</v>
      </c>
      <c r="I15" s="43" t="s">
        <v>233</v>
      </c>
      <c r="J15" s="388" t="s">
        <v>1009</v>
      </c>
    </row>
    <row r="16" spans="1:14">
      <c r="C16" s="44" t="s">
        <v>187</v>
      </c>
      <c r="D16" s="43">
        <v>15</v>
      </c>
      <c r="E16" s="43">
        <v>30</v>
      </c>
      <c r="F16" s="385">
        <v>50</v>
      </c>
      <c r="G16" s="48">
        <v>70</v>
      </c>
      <c r="H16" s="55">
        <v>243</v>
      </c>
      <c r="I16" s="43" t="s">
        <v>233</v>
      </c>
      <c r="J16" s="388" t="s">
        <v>1009</v>
      </c>
    </row>
    <row r="17" spans="2:10">
      <c r="C17" s="44" t="s">
        <v>188</v>
      </c>
      <c r="D17" s="43">
        <v>263</v>
      </c>
      <c r="E17" s="43">
        <v>300</v>
      </c>
      <c r="F17" s="385">
        <v>340</v>
      </c>
      <c r="G17" s="48">
        <v>400</v>
      </c>
      <c r="H17" s="55">
        <v>189</v>
      </c>
      <c r="I17" s="43" t="s">
        <v>233</v>
      </c>
      <c r="J17" s="388" t="s">
        <v>1008</v>
      </c>
    </row>
    <row r="18" spans="2:10" ht="31.2">
      <c r="B18" s="44" t="s">
        <v>189</v>
      </c>
      <c r="C18" s="44" t="s">
        <v>190</v>
      </c>
      <c r="D18" s="45">
        <v>0.2</v>
      </c>
      <c r="E18" s="45">
        <v>0.3</v>
      </c>
      <c r="F18" s="383">
        <v>0.4</v>
      </c>
      <c r="G18" s="378">
        <v>0.5</v>
      </c>
      <c r="H18" s="71"/>
      <c r="I18" s="43" t="s">
        <v>2</v>
      </c>
      <c r="J18" s="44" t="s">
        <v>1010</v>
      </c>
    </row>
    <row r="19" spans="2:10" ht="31.2">
      <c r="B19" s="44" t="s">
        <v>191</v>
      </c>
      <c r="C19" s="44" t="s">
        <v>192</v>
      </c>
      <c r="D19" s="45">
        <v>0</v>
      </c>
      <c r="E19" s="45">
        <v>0.2</v>
      </c>
      <c r="F19" s="383">
        <v>0.4</v>
      </c>
      <c r="G19" s="378">
        <v>0.6</v>
      </c>
      <c r="H19" s="71"/>
      <c r="I19" s="43" t="s">
        <v>2</v>
      </c>
      <c r="J19" s="44" t="s">
        <v>1010</v>
      </c>
    </row>
    <row r="20" spans="2:10" ht="46.8">
      <c r="B20" s="44" t="s">
        <v>193</v>
      </c>
      <c r="C20" s="44" t="s">
        <v>194</v>
      </c>
      <c r="D20" s="45">
        <v>0.96</v>
      </c>
      <c r="E20" s="45">
        <v>0.99</v>
      </c>
      <c r="F20" s="384">
        <v>0.995</v>
      </c>
      <c r="G20" s="379">
        <v>0.998</v>
      </c>
      <c r="H20" s="56"/>
      <c r="I20" s="43" t="s">
        <v>12</v>
      </c>
      <c r="J20" s="44"/>
    </row>
    <row r="21" spans="2:10">
      <c r="C21" s="44" t="s">
        <v>195</v>
      </c>
      <c r="D21" s="46">
        <v>0.93400000000000005</v>
      </c>
      <c r="E21" s="45">
        <v>0.94</v>
      </c>
      <c r="F21" s="384">
        <v>0.94499999999999995</v>
      </c>
      <c r="G21" s="378">
        <v>0.95</v>
      </c>
      <c r="H21" s="56"/>
      <c r="I21" s="43" t="s">
        <v>12</v>
      </c>
    </row>
    <row r="22" spans="2:10" ht="31.2">
      <c r="B22" s="44" t="s">
        <v>196</v>
      </c>
      <c r="C22" s="44" t="s">
        <v>197</v>
      </c>
      <c r="D22" s="45">
        <v>0.35</v>
      </c>
      <c r="E22" s="45">
        <v>0.33</v>
      </c>
      <c r="F22" s="383">
        <v>0.3</v>
      </c>
      <c r="G22" s="378">
        <v>0.3</v>
      </c>
      <c r="H22" s="71"/>
      <c r="I22" s="43" t="s">
        <v>12</v>
      </c>
    </row>
    <row r="23" spans="2:10" ht="31.2">
      <c r="B23" s="44" t="s">
        <v>198</v>
      </c>
      <c r="C23" s="44" t="s">
        <v>199</v>
      </c>
      <c r="D23" s="45">
        <v>0.8</v>
      </c>
      <c r="E23" s="45">
        <v>0.8</v>
      </c>
      <c r="F23" s="383">
        <v>0.83</v>
      </c>
      <c r="G23" s="378">
        <v>0.85</v>
      </c>
      <c r="H23" s="71"/>
      <c r="I23" s="43" t="s">
        <v>12</v>
      </c>
    </row>
    <row r="24" spans="2:10" ht="31.2">
      <c r="C24" s="44" t="s">
        <v>200</v>
      </c>
      <c r="D24" s="45">
        <v>0.13</v>
      </c>
      <c r="E24" s="45">
        <v>0</v>
      </c>
      <c r="F24" s="383">
        <v>0</v>
      </c>
      <c r="G24" s="378">
        <v>0</v>
      </c>
      <c r="H24" s="71"/>
      <c r="I24" s="43" t="s">
        <v>12</v>
      </c>
    </row>
    <row r="25" spans="2:10">
      <c r="C25" s="44" t="s">
        <v>201</v>
      </c>
      <c r="D25" s="43">
        <v>18</v>
      </c>
      <c r="E25" s="43">
        <v>10</v>
      </c>
      <c r="F25" s="385">
        <v>6</v>
      </c>
      <c r="G25" s="48">
        <v>5</v>
      </c>
      <c r="H25" s="55"/>
      <c r="I25" s="43" t="s">
        <v>12</v>
      </c>
    </row>
    <row r="26" spans="2:10" ht="48" customHeight="1">
      <c r="B26" s="647" t="s">
        <v>202</v>
      </c>
      <c r="C26" s="647" t="s">
        <v>203</v>
      </c>
      <c r="D26" s="43" t="s">
        <v>204</v>
      </c>
      <c r="E26" s="43" t="s">
        <v>206</v>
      </c>
      <c r="F26" s="385" t="s">
        <v>208</v>
      </c>
      <c r="G26" s="48" t="s">
        <v>210</v>
      </c>
      <c r="H26" s="55"/>
      <c r="I26" s="648" t="s">
        <v>12</v>
      </c>
    </row>
    <row r="27" spans="2:10" ht="36.450000000000003" customHeight="1">
      <c r="B27" s="647"/>
      <c r="C27" s="647"/>
      <c r="D27" s="43" t="s">
        <v>205</v>
      </c>
      <c r="E27" s="43" t="s">
        <v>207</v>
      </c>
      <c r="F27" s="385" t="s">
        <v>209</v>
      </c>
      <c r="G27" s="48" t="s">
        <v>209</v>
      </c>
      <c r="H27" s="55"/>
      <c r="I27" s="648"/>
    </row>
    <row r="28" spans="2:10" ht="13.95" customHeight="1">
      <c r="C28" s="44" t="s">
        <v>211</v>
      </c>
      <c r="D28" s="45">
        <v>0.06</v>
      </c>
      <c r="E28" s="45">
        <v>0.1</v>
      </c>
      <c r="F28" s="383">
        <v>0.15</v>
      </c>
      <c r="G28" s="378">
        <v>0.2</v>
      </c>
      <c r="H28" s="71"/>
      <c r="I28" s="43" t="s">
        <v>12</v>
      </c>
    </row>
    <row r="29" spans="2:10" ht="41.55" customHeight="1">
      <c r="C29" s="44" t="s">
        <v>212</v>
      </c>
      <c r="D29" s="45">
        <v>0.8</v>
      </c>
      <c r="E29" s="45">
        <v>0.85</v>
      </c>
      <c r="F29" s="383">
        <v>0.85</v>
      </c>
      <c r="G29" s="378">
        <v>0.9</v>
      </c>
      <c r="H29" s="71"/>
      <c r="I29" s="43" t="s">
        <v>12</v>
      </c>
    </row>
    <row r="30" spans="2:10" ht="28.5" customHeight="1">
      <c r="C30" s="44" t="s">
        <v>213</v>
      </c>
      <c r="D30" s="43">
        <v>10</v>
      </c>
      <c r="E30" s="43">
        <v>10</v>
      </c>
      <c r="F30" s="385">
        <v>11</v>
      </c>
      <c r="G30" s="48">
        <v>11</v>
      </c>
      <c r="H30" s="55"/>
      <c r="I30" s="43" t="s">
        <v>12</v>
      </c>
    </row>
    <row r="31" spans="2:10" ht="44.55" customHeight="1">
      <c r="B31" s="44" t="s">
        <v>214</v>
      </c>
      <c r="C31" s="44" t="s">
        <v>215</v>
      </c>
      <c r="D31" s="43" t="s">
        <v>216</v>
      </c>
      <c r="E31" s="43">
        <v>130</v>
      </c>
      <c r="F31" s="385">
        <v>135</v>
      </c>
      <c r="G31" s="48">
        <v>140</v>
      </c>
      <c r="H31" s="48">
        <v>145</v>
      </c>
      <c r="I31" s="43" t="s">
        <v>10</v>
      </c>
      <c r="J31" s="388" t="s">
        <v>1009</v>
      </c>
    </row>
    <row r="32" spans="2:10" ht="31.2">
      <c r="B32" s="44" t="s">
        <v>217</v>
      </c>
      <c r="C32" s="44" t="s">
        <v>218</v>
      </c>
      <c r="D32" s="43" t="s">
        <v>219</v>
      </c>
      <c r="E32" s="43">
        <v>4</v>
      </c>
      <c r="F32" s="385">
        <v>6</v>
      </c>
      <c r="G32" s="48">
        <v>8</v>
      </c>
      <c r="H32" s="48">
        <v>0</v>
      </c>
      <c r="I32" s="43" t="s">
        <v>10</v>
      </c>
      <c r="J32" s="388" t="s">
        <v>1008</v>
      </c>
    </row>
    <row r="33" spans="1:10">
      <c r="C33" s="44" t="s">
        <v>220</v>
      </c>
      <c r="D33" s="43">
        <v>130000</v>
      </c>
      <c r="E33" s="43">
        <v>140000</v>
      </c>
      <c r="F33" s="385">
        <v>150000</v>
      </c>
      <c r="G33" s="48">
        <v>160000</v>
      </c>
      <c r="H33" s="48">
        <v>40000</v>
      </c>
      <c r="I33" s="43" t="s">
        <v>10</v>
      </c>
      <c r="J33" s="388" t="s">
        <v>1008</v>
      </c>
    </row>
    <row r="34" spans="1:10" ht="31.2">
      <c r="C34" s="44" t="s">
        <v>221</v>
      </c>
      <c r="D34" s="43">
        <v>49</v>
      </c>
      <c r="E34" s="43">
        <v>80</v>
      </c>
      <c r="F34" s="385">
        <v>100</v>
      </c>
      <c r="G34" s="48">
        <v>120</v>
      </c>
      <c r="H34" s="48">
        <v>2012</v>
      </c>
      <c r="I34" s="43" t="s">
        <v>10</v>
      </c>
      <c r="J34" s="388" t="s">
        <v>1009</v>
      </c>
    </row>
    <row r="35" spans="1:10" ht="31.05" customHeight="1">
      <c r="B35" s="44" t="s">
        <v>222</v>
      </c>
      <c r="C35" s="44" t="s">
        <v>223</v>
      </c>
      <c r="D35" s="45">
        <v>0</v>
      </c>
      <c r="E35" s="45">
        <v>0.3</v>
      </c>
      <c r="F35" s="383">
        <v>0.6</v>
      </c>
      <c r="G35" s="378">
        <v>1</v>
      </c>
      <c r="H35" s="71" t="s">
        <v>631</v>
      </c>
      <c r="I35" s="43" t="s">
        <v>5</v>
      </c>
      <c r="J35" s="44" t="s">
        <v>1010</v>
      </c>
    </row>
    <row r="36" spans="1:10" ht="31.2">
      <c r="B36" s="44" t="s">
        <v>224</v>
      </c>
      <c r="C36" s="44" t="s">
        <v>225</v>
      </c>
      <c r="D36" s="45">
        <v>0</v>
      </c>
      <c r="E36" s="45">
        <v>0.3</v>
      </c>
      <c r="F36" s="383">
        <v>0.6</v>
      </c>
      <c r="G36" s="378">
        <v>1</v>
      </c>
      <c r="H36" s="71">
        <v>0.5</v>
      </c>
      <c r="I36" s="43" t="s">
        <v>5</v>
      </c>
      <c r="J36" s="388" t="s">
        <v>1008</v>
      </c>
    </row>
    <row r="37" spans="1:10" ht="31.05" customHeight="1">
      <c r="B37" s="647" t="s">
        <v>226</v>
      </c>
      <c r="C37" s="44" t="s">
        <v>227</v>
      </c>
      <c r="D37" s="43">
        <v>10</v>
      </c>
      <c r="E37" s="43">
        <v>15</v>
      </c>
      <c r="F37" s="385">
        <v>20</v>
      </c>
      <c r="G37" s="48">
        <v>25</v>
      </c>
      <c r="H37" s="71" t="s">
        <v>631</v>
      </c>
      <c r="I37" s="43" t="s">
        <v>228</v>
      </c>
      <c r="J37" s="44" t="s">
        <v>1010</v>
      </c>
    </row>
    <row r="38" spans="1:10" ht="22.05" customHeight="1">
      <c r="B38" s="647"/>
      <c r="C38" s="44" t="s">
        <v>229</v>
      </c>
      <c r="D38" s="43">
        <v>20</v>
      </c>
      <c r="E38" s="43">
        <v>20</v>
      </c>
      <c r="F38" s="385">
        <v>20</v>
      </c>
      <c r="G38" s="48">
        <v>20</v>
      </c>
      <c r="H38" s="71" t="s">
        <v>631</v>
      </c>
      <c r="I38" s="43" t="s">
        <v>230</v>
      </c>
      <c r="J38" s="44" t="s">
        <v>1010</v>
      </c>
    </row>
    <row r="39" spans="1:10" ht="22.05" customHeight="1">
      <c r="A39" s="234"/>
      <c r="B39" s="644" t="s">
        <v>231</v>
      </c>
      <c r="C39" s="645"/>
      <c r="D39" s="645"/>
      <c r="E39" s="645"/>
      <c r="F39" s="645"/>
      <c r="G39" s="645"/>
      <c r="H39" s="645"/>
      <c r="I39" s="646"/>
    </row>
    <row r="40" spans="1:10" ht="46.8">
      <c r="B40" s="47" t="s">
        <v>232</v>
      </c>
      <c r="C40" s="50" t="s">
        <v>234</v>
      </c>
      <c r="D40" s="48">
        <v>334</v>
      </c>
      <c r="E40" s="48">
        <v>334</v>
      </c>
      <c r="F40" s="55">
        <v>334</v>
      </c>
      <c r="G40" s="48">
        <v>334</v>
      </c>
      <c r="H40" s="55">
        <v>324</v>
      </c>
      <c r="I40" s="48" t="s">
        <v>233</v>
      </c>
      <c r="J40" s="388" t="s">
        <v>1008</v>
      </c>
    </row>
    <row r="41" spans="1:10">
      <c r="C41" s="50" t="s">
        <v>235</v>
      </c>
      <c r="D41" s="48">
        <v>74</v>
      </c>
      <c r="E41" s="48">
        <v>74</v>
      </c>
      <c r="F41" s="55">
        <v>74</v>
      </c>
      <c r="G41" s="48">
        <v>74</v>
      </c>
      <c r="H41" s="55">
        <v>74</v>
      </c>
      <c r="I41" s="48" t="s">
        <v>233</v>
      </c>
      <c r="J41" s="388" t="s">
        <v>1009</v>
      </c>
    </row>
    <row r="42" spans="1:10" ht="31.2">
      <c r="C42" s="44" t="s">
        <v>236</v>
      </c>
      <c r="D42" s="43">
        <v>4</v>
      </c>
      <c r="E42" s="43">
        <v>6</v>
      </c>
      <c r="F42" s="385">
        <v>8</v>
      </c>
      <c r="G42" s="48">
        <v>10</v>
      </c>
      <c r="H42" s="55">
        <v>8</v>
      </c>
      <c r="I42" s="43" t="s">
        <v>233</v>
      </c>
      <c r="J42" s="388" t="s">
        <v>1009</v>
      </c>
    </row>
    <row r="43" spans="1:10" ht="31.2">
      <c r="C43" s="44" t="s">
        <v>237</v>
      </c>
      <c r="D43" s="45">
        <v>0.09</v>
      </c>
      <c r="E43" s="45">
        <v>0.09</v>
      </c>
      <c r="F43" s="383">
        <v>0.09</v>
      </c>
      <c r="G43" s="378">
        <v>0.09</v>
      </c>
      <c r="H43" s="71">
        <v>0.09</v>
      </c>
      <c r="I43" s="43" t="s">
        <v>233</v>
      </c>
      <c r="J43" s="388" t="s">
        <v>1009</v>
      </c>
    </row>
    <row r="44" spans="1:10" ht="31.2">
      <c r="B44" s="68" t="s">
        <v>479</v>
      </c>
      <c r="C44" s="44" t="s">
        <v>480</v>
      </c>
      <c r="D44" s="45" t="s">
        <v>481</v>
      </c>
      <c r="E44" s="43">
        <v>88.3</v>
      </c>
      <c r="F44" s="383"/>
      <c r="G44" s="378"/>
      <c r="H44" s="71"/>
      <c r="I44" s="43"/>
    </row>
    <row r="45" spans="1:10" ht="31.2">
      <c r="C45" s="44"/>
      <c r="D45" s="45" t="s">
        <v>482</v>
      </c>
      <c r="E45" s="43">
        <v>88.3</v>
      </c>
      <c r="F45" s="383"/>
      <c r="G45" s="378"/>
      <c r="H45" s="71"/>
      <c r="I45" s="43"/>
    </row>
    <row r="46" spans="1:10">
      <c r="C46" s="44"/>
      <c r="D46" s="45" t="s">
        <v>483</v>
      </c>
      <c r="E46" s="43">
        <v>88.3</v>
      </c>
      <c r="F46" s="383"/>
      <c r="G46" s="378"/>
      <c r="H46" s="71"/>
      <c r="I46" s="43"/>
    </row>
    <row r="47" spans="1:10">
      <c r="C47" s="44" t="s">
        <v>484</v>
      </c>
      <c r="D47" s="45"/>
      <c r="E47" s="45">
        <v>0.04</v>
      </c>
      <c r="F47" s="383"/>
      <c r="G47" s="378"/>
      <c r="H47" s="71"/>
      <c r="I47" s="43"/>
    </row>
    <row r="48" spans="1:10" ht="55.5" customHeight="1">
      <c r="B48" s="647" t="s">
        <v>238</v>
      </c>
      <c r="C48" s="44" t="s">
        <v>239</v>
      </c>
      <c r="D48" s="43">
        <v>124.5</v>
      </c>
      <c r="E48" s="43">
        <v>131</v>
      </c>
      <c r="F48" s="385">
        <v>140</v>
      </c>
      <c r="G48" s="48">
        <v>150</v>
      </c>
      <c r="H48" s="55"/>
      <c r="I48" s="43" t="s">
        <v>240</v>
      </c>
    </row>
    <row r="49" spans="1:12" ht="31.2">
      <c r="B49" s="647"/>
      <c r="C49" s="44" t="s">
        <v>241</v>
      </c>
      <c r="D49" s="43">
        <v>3</v>
      </c>
      <c r="E49" s="43">
        <v>5</v>
      </c>
      <c r="F49" s="385">
        <v>7</v>
      </c>
      <c r="G49" s="48">
        <v>10</v>
      </c>
      <c r="H49" s="55"/>
      <c r="I49" s="43" t="s">
        <v>242</v>
      </c>
    </row>
    <row r="50" spans="1:12">
      <c r="C50" s="44" t="s">
        <v>243</v>
      </c>
      <c r="D50" s="43">
        <v>4.2</v>
      </c>
      <c r="E50" s="43">
        <v>10</v>
      </c>
      <c r="F50" s="385">
        <v>50</v>
      </c>
      <c r="G50" s="48">
        <v>70</v>
      </c>
      <c r="H50" s="55"/>
      <c r="I50" s="43" t="s">
        <v>240</v>
      </c>
    </row>
    <row r="51" spans="1:12" ht="31.2">
      <c r="C51" s="44" t="s">
        <v>244</v>
      </c>
      <c r="D51" s="43">
        <v>81.5</v>
      </c>
      <c r="E51" s="43">
        <v>93</v>
      </c>
      <c r="F51" s="385">
        <v>94</v>
      </c>
      <c r="G51" s="48">
        <v>98</v>
      </c>
      <c r="H51" s="55"/>
      <c r="I51" s="43" t="s">
        <v>240</v>
      </c>
    </row>
    <row r="52" spans="1:12" ht="46.8">
      <c r="B52" s="52" t="s">
        <v>245</v>
      </c>
      <c r="C52" s="44" t="s">
        <v>246</v>
      </c>
      <c r="D52" s="45">
        <v>0.04</v>
      </c>
      <c r="E52" s="45">
        <v>0.05</v>
      </c>
      <c r="F52" s="383">
        <v>0.05</v>
      </c>
      <c r="G52" s="378">
        <v>0.05</v>
      </c>
      <c r="H52" s="71"/>
      <c r="I52" s="43" t="s">
        <v>240</v>
      </c>
    </row>
    <row r="53" spans="1:12" ht="31.2">
      <c r="C53" s="44" t="s">
        <v>247</v>
      </c>
      <c r="D53" s="43">
        <v>950</v>
      </c>
      <c r="E53" s="43">
        <v>1050</v>
      </c>
      <c r="F53" s="385">
        <v>1100</v>
      </c>
      <c r="G53" s="48">
        <v>1100</v>
      </c>
      <c r="H53" s="55">
        <v>1375</v>
      </c>
      <c r="I53" s="43" t="s">
        <v>4</v>
      </c>
      <c r="J53" s="388" t="s">
        <v>1009</v>
      </c>
    </row>
    <row r="54" spans="1:12" ht="31.2">
      <c r="B54" s="44" t="s">
        <v>248</v>
      </c>
      <c r="C54" s="44" t="s">
        <v>249</v>
      </c>
      <c r="D54" s="43" t="s">
        <v>183</v>
      </c>
      <c r="E54" s="45">
        <v>0.02</v>
      </c>
      <c r="F54" s="383">
        <v>0.03</v>
      </c>
      <c r="G54" s="378">
        <v>0.04</v>
      </c>
      <c r="H54" s="71" t="s">
        <v>631</v>
      </c>
      <c r="I54" s="43" t="s">
        <v>4</v>
      </c>
      <c r="J54" s="44" t="s">
        <v>1010</v>
      </c>
    </row>
    <row r="55" spans="1:12" ht="31.2">
      <c r="B55" s="44" t="s">
        <v>250</v>
      </c>
      <c r="C55" s="44" t="s">
        <v>251</v>
      </c>
      <c r="D55" s="43" t="s">
        <v>183</v>
      </c>
      <c r="E55" s="43">
        <v>20</v>
      </c>
      <c r="F55" s="385">
        <v>25</v>
      </c>
      <c r="G55" s="48">
        <v>40</v>
      </c>
      <c r="H55" s="55" t="s">
        <v>631</v>
      </c>
      <c r="I55" s="43" t="s">
        <v>252</v>
      </c>
      <c r="J55" s="44" t="s">
        <v>1010</v>
      </c>
    </row>
    <row r="56" spans="1:12" ht="35.549999999999997" customHeight="1">
      <c r="B56" s="44" t="s">
        <v>255</v>
      </c>
      <c r="C56" s="44" t="s">
        <v>256</v>
      </c>
      <c r="D56" s="43" t="s">
        <v>183</v>
      </c>
      <c r="E56" s="43"/>
      <c r="F56" s="385"/>
      <c r="G56" s="48"/>
      <c r="H56" s="55"/>
      <c r="I56" s="43" t="s">
        <v>6</v>
      </c>
      <c r="J56" s="44" t="s">
        <v>898</v>
      </c>
    </row>
    <row r="57" spans="1:12" ht="31.2">
      <c r="B57" s="44" t="s">
        <v>257</v>
      </c>
      <c r="C57" s="44" t="s">
        <v>258</v>
      </c>
      <c r="D57" s="43" t="s">
        <v>183</v>
      </c>
      <c r="E57" s="43">
        <v>5</v>
      </c>
      <c r="F57" s="385">
        <v>5</v>
      </c>
      <c r="G57" s="48">
        <v>5</v>
      </c>
      <c r="H57" s="55"/>
      <c r="I57" s="43" t="s">
        <v>6</v>
      </c>
      <c r="J57" s="44" t="s">
        <v>1010</v>
      </c>
    </row>
    <row r="58" spans="1:12" ht="46.8">
      <c r="B58" s="44" t="s">
        <v>259</v>
      </c>
      <c r="C58" s="44" t="s">
        <v>369</v>
      </c>
      <c r="D58" s="45">
        <v>0</v>
      </c>
      <c r="E58" s="45">
        <v>0.2</v>
      </c>
      <c r="F58" s="383">
        <v>0.4</v>
      </c>
      <c r="G58" s="378">
        <v>0.6</v>
      </c>
      <c r="H58" s="71" t="s">
        <v>631</v>
      </c>
      <c r="I58" s="43" t="s">
        <v>370</v>
      </c>
      <c r="J58" s="44" t="s">
        <v>1010</v>
      </c>
    </row>
    <row r="59" spans="1:12" ht="31.05" customHeight="1">
      <c r="C59" s="44" t="s">
        <v>371</v>
      </c>
      <c r="D59" s="45">
        <v>0</v>
      </c>
      <c r="E59" s="45">
        <v>0.1</v>
      </c>
      <c r="F59" s="383">
        <v>0.2</v>
      </c>
      <c r="G59" s="378">
        <v>0.4</v>
      </c>
      <c r="H59" s="71" t="s">
        <v>631</v>
      </c>
      <c r="I59" s="43" t="s">
        <v>260</v>
      </c>
      <c r="J59" s="44" t="s">
        <v>1010</v>
      </c>
    </row>
    <row r="60" spans="1:12" ht="46.8">
      <c r="B60" s="44" t="s">
        <v>261</v>
      </c>
      <c r="C60" s="44" t="s">
        <v>262</v>
      </c>
      <c r="D60" s="43" t="s">
        <v>183</v>
      </c>
      <c r="E60" s="43"/>
      <c r="F60" s="385"/>
      <c r="G60" s="48"/>
      <c r="H60" s="71" t="s">
        <v>631</v>
      </c>
      <c r="I60" s="43" t="s">
        <v>263</v>
      </c>
      <c r="J60" s="44" t="s">
        <v>1010</v>
      </c>
    </row>
    <row r="61" spans="1:12" ht="18">
      <c r="B61" s="652" t="s">
        <v>363</v>
      </c>
      <c r="C61" s="652"/>
      <c r="D61" s="652"/>
      <c r="E61" s="652"/>
      <c r="F61" s="652"/>
      <c r="G61" s="652"/>
      <c r="H61" s="652"/>
      <c r="I61" s="652"/>
    </row>
    <row r="62" spans="1:12" ht="31.2">
      <c r="A62" s="57" t="s">
        <v>374</v>
      </c>
      <c r="B62" s="44" t="s">
        <v>266</v>
      </c>
      <c r="C62" s="44" t="s">
        <v>267</v>
      </c>
      <c r="D62" s="43">
        <v>0.99</v>
      </c>
      <c r="E62" s="43">
        <v>0.99</v>
      </c>
      <c r="F62" s="385">
        <v>0.99</v>
      </c>
      <c r="G62" s="48">
        <v>0.99</v>
      </c>
      <c r="H62" s="71" t="s">
        <v>631</v>
      </c>
      <c r="I62" s="43" t="s">
        <v>268</v>
      </c>
      <c r="J62" s="44" t="s">
        <v>1010</v>
      </c>
      <c r="K62" s="44"/>
      <c r="L62" s="44"/>
    </row>
    <row r="63" spans="1:12" ht="46.95" customHeight="1">
      <c r="A63" s="57" t="s">
        <v>377</v>
      </c>
      <c r="B63" s="647" t="s">
        <v>269</v>
      </c>
      <c r="C63" s="44" t="s">
        <v>270</v>
      </c>
      <c r="D63" s="46">
        <v>0.16500000000000001</v>
      </c>
      <c r="E63" s="46">
        <v>0.16500000000000001</v>
      </c>
      <c r="F63" s="384">
        <v>0.16500000000000001</v>
      </c>
      <c r="G63" s="379">
        <v>0.16500000000000001</v>
      </c>
      <c r="H63" s="71" t="s">
        <v>631</v>
      </c>
      <c r="I63" s="43" t="s">
        <v>252</v>
      </c>
      <c r="J63" s="44" t="s">
        <v>1010</v>
      </c>
      <c r="K63" s="44"/>
      <c r="L63" s="44"/>
    </row>
    <row r="64" spans="1:12">
      <c r="A64" s="57"/>
      <c r="B64" s="647"/>
      <c r="C64" s="44" t="s">
        <v>271</v>
      </c>
      <c r="D64" s="43">
        <v>2147</v>
      </c>
      <c r="E64" s="43">
        <v>3060</v>
      </c>
      <c r="F64" s="385">
        <v>7666</v>
      </c>
      <c r="G64" s="48" t="s">
        <v>183</v>
      </c>
      <c r="H64" s="55">
        <v>5765</v>
      </c>
      <c r="I64" s="43" t="s">
        <v>4</v>
      </c>
      <c r="J64" s="44" t="s">
        <v>1010</v>
      </c>
      <c r="K64" s="44"/>
      <c r="L64" s="44"/>
    </row>
    <row r="65" spans="1:11" ht="56.55" customHeight="1">
      <c r="B65" s="44" t="s">
        <v>272</v>
      </c>
      <c r="C65" s="44" t="s">
        <v>274</v>
      </c>
      <c r="D65" s="45">
        <v>0</v>
      </c>
      <c r="E65" s="45">
        <v>0.2</v>
      </c>
      <c r="F65" s="383">
        <v>0.4</v>
      </c>
      <c r="G65" s="378">
        <v>1</v>
      </c>
      <c r="H65" s="71" t="s">
        <v>631</v>
      </c>
      <c r="I65" s="43" t="s">
        <v>273</v>
      </c>
      <c r="J65" s="44" t="s">
        <v>1010</v>
      </c>
    </row>
    <row r="66" spans="1:11" ht="51" customHeight="1">
      <c r="C66" s="44" t="s">
        <v>275</v>
      </c>
      <c r="D66" s="43" t="s">
        <v>183</v>
      </c>
      <c r="E66" s="43">
        <v>10</v>
      </c>
      <c r="F66" s="385">
        <v>15</v>
      </c>
      <c r="G66" s="48">
        <v>15</v>
      </c>
      <c r="H66" s="71" t="s">
        <v>631</v>
      </c>
      <c r="I66" s="43" t="s">
        <v>273</v>
      </c>
      <c r="J66" s="44" t="s">
        <v>1010</v>
      </c>
    </row>
    <row r="67" spans="1:11" s="375" customFormat="1" ht="38.549999999999997" customHeight="1">
      <c r="A67" s="39"/>
      <c r="B67" s="44" t="s">
        <v>473</v>
      </c>
      <c r="C67" s="44" t="s">
        <v>994</v>
      </c>
      <c r="D67" s="46">
        <v>8.1699999999999995E-2</v>
      </c>
      <c r="E67" s="389">
        <v>7.4300000000000005E-2</v>
      </c>
      <c r="F67" s="386">
        <v>7.4300000000000005E-2</v>
      </c>
      <c r="G67" s="380">
        <v>7.0000000000000007E-2</v>
      </c>
      <c r="H67" s="389">
        <v>7.6999999999999999E-2</v>
      </c>
      <c r="I67" s="43" t="s">
        <v>9</v>
      </c>
      <c r="J67" s="391" t="s">
        <v>1013</v>
      </c>
      <c r="K67" s="39"/>
    </row>
    <row r="68" spans="1:11" s="375" customFormat="1" ht="89.25" customHeight="1">
      <c r="A68" s="39"/>
      <c r="B68" s="44"/>
      <c r="C68" s="44" t="s">
        <v>995</v>
      </c>
      <c r="D68" s="46">
        <v>1.9699999999999999E-2</v>
      </c>
      <c r="E68" s="389">
        <v>3.2199999999999999E-2</v>
      </c>
      <c r="F68" s="386">
        <v>3.2199999999999999E-2</v>
      </c>
      <c r="G68" s="381">
        <v>4.2999999999999997E-2</v>
      </c>
      <c r="H68" s="381">
        <v>3.5999999999999997E-2</v>
      </c>
      <c r="I68" s="43" t="s">
        <v>9</v>
      </c>
      <c r="J68" s="391" t="s">
        <v>996</v>
      </c>
      <c r="K68" s="39"/>
    </row>
    <row r="69" spans="1:11" s="375" customFormat="1" ht="62.4">
      <c r="A69" s="39"/>
      <c r="B69" s="44"/>
      <c r="C69" s="44" t="s">
        <v>997</v>
      </c>
      <c r="D69" s="390">
        <v>80</v>
      </c>
      <c r="E69" s="43">
        <v>150</v>
      </c>
      <c r="F69" s="385">
        <v>150</v>
      </c>
      <c r="G69" s="48">
        <v>230</v>
      </c>
      <c r="H69" s="48">
        <v>190</v>
      </c>
      <c r="I69" s="43" t="s">
        <v>9</v>
      </c>
      <c r="J69" s="391" t="s">
        <v>998</v>
      </c>
      <c r="K69" s="39"/>
    </row>
    <row r="70" spans="1:11" ht="46.8">
      <c r="B70" s="44" t="s">
        <v>276</v>
      </c>
      <c r="C70" s="44" t="s">
        <v>277</v>
      </c>
      <c r="D70" s="43" t="s">
        <v>183</v>
      </c>
      <c r="E70" s="43">
        <v>5</v>
      </c>
      <c r="F70" s="385">
        <v>5</v>
      </c>
      <c r="G70" s="48">
        <v>10</v>
      </c>
      <c r="H70" s="55" t="s">
        <v>631</v>
      </c>
      <c r="I70" s="43" t="s">
        <v>372</v>
      </c>
      <c r="J70" s="44" t="s">
        <v>1010</v>
      </c>
    </row>
    <row r="71" spans="1:11" s="54" customFormat="1" ht="27.45" customHeight="1">
      <c r="B71" s="651" t="s">
        <v>278</v>
      </c>
      <c r="C71" s="651"/>
      <c r="D71" s="651"/>
      <c r="E71" s="651"/>
      <c r="F71" s="651"/>
      <c r="G71" s="651"/>
      <c r="H71" s="651"/>
      <c r="I71" s="651"/>
      <c r="J71" s="388"/>
    </row>
    <row r="72" spans="1:11" ht="46.8">
      <c r="B72" s="44" t="s">
        <v>279</v>
      </c>
      <c r="C72" s="44" t="s">
        <v>598</v>
      </c>
      <c r="D72" s="43">
        <v>0</v>
      </c>
      <c r="E72" s="43">
        <v>1</v>
      </c>
      <c r="F72" s="385">
        <v>1</v>
      </c>
      <c r="G72" s="48">
        <v>1</v>
      </c>
      <c r="H72" s="55">
        <v>0</v>
      </c>
      <c r="I72" s="43" t="s">
        <v>233</v>
      </c>
      <c r="J72" s="388" t="s">
        <v>1008</v>
      </c>
      <c r="K72" s="57"/>
    </row>
    <row r="73" spans="1:11">
      <c r="C73" s="44" t="s">
        <v>599</v>
      </c>
      <c r="D73" s="43">
        <v>1</v>
      </c>
      <c r="E73" s="43">
        <v>1</v>
      </c>
      <c r="F73" s="385">
        <v>2</v>
      </c>
      <c r="G73" s="48">
        <v>2</v>
      </c>
      <c r="H73" s="55">
        <v>0</v>
      </c>
      <c r="I73" s="43" t="s">
        <v>233</v>
      </c>
      <c r="J73" s="388" t="s">
        <v>1008</v>
      </c>
    </row>
    <row r="74" spans="1:11">
      <c r="C74" s="44" t="s">
        <v>281</v>
      </c>
      <c r="D74" s="43" t="s">
        <v>183</v>
      </c>
      <c r="E74" s="43">
        <v>1</v>
      </c>
      <c r="F74" s="385">
        <v>2</v>
      </c>
      <c r="G74" s="48">
        <v>2</v>
      </c>
      <c r="H74" s="55">
        <v>0</v>
      </c>
      <c r="I74" s="43" t="s">
        <v>233</v>
      </c>
      <c r="J74" s="388" t="s">
        <v>1008</v>
      </c>
    </row>
    <row r="75" spans="1:11" ht="31.05" customHeight="1">
      <c r="C75" s="44" t="s">
        <v>282</v>
      </c>
      <c r="D75" s="43">
        <v>8</v>
      </c>
      <c r="E75" s="43">
        <v>1</v>
      </c>
      <c r="F75" s="385">
        <v>1</v>
      </c>
      <c r="G75" s="48">
        <v>1</v>
      </c>
      <c r="H75" s="55">
        <v>0</v>
      </c>
      <c r="I75" s="43" t="s">
        <v>283</v>
      </c>
      <c r="J75" s="388" t="s">
        <v>1008</v>
      </c>
    </row>
    <row r="76" spans="1:11">
      <c r="C76" s="49" t="s">
        <v>364</v>
      </c>
      <c r="D76" s="43">
        <v>1</v>
      </c>
      <c r="E76" s="43">
        <v>1</v>
      </c>
      <c r="F76" s="385">
        <v>1</v>
      </c>
      <c r="G76" s="48">
        <v>1</v>
      </c>
      <c r="H76" s="55">
        <v>0</v>
      </c>
      <c r="I76" s="43" t="s">
        <v>233</v>
      </c>
      <c r="J76" s="388" t="s">
        <v>1008</v>
      </c>
    </row>
    <row r="77" spans="1:11" ht="31.2">
      <c r="C77" s="44" t="s">
        <v>284</v>
      </c>
      <c r="D77" s="43" t="s">
        <v>183</v>
      </c>
      <c r="E77" s="43">
        <v>1</v>
      </c>
      <c r="F77" s="385">
        <v>2</v>
      </c>
      <c r="G77" s="48">
        <v>1</v>
      </c>
      <c r="H77" s="55">
        <v>2</v>
      </c>
      <c r="I77" s="43" t="s">
        <v>283</v>
      </c>
      <c r="J77" s="388" t="s">
        <v>1008</v>
      </c>
    </row>
    <row r="78" spans="1:11" ht="31.05" customHeight="1">
      <c r="B78" s="52" t="s">
        <v>611</v>
      </c>
      <c r="C78" s="44" t="s">
        <v>286</v>
      </c>
      <c r="D78" s="43">
        <v>20</v>
      </c>
      <c r="E78" s="43">
        <v>20</v>
      </c>
      <c r="F78" s="385">
        <v>20</v>
      </c>
      <c r="G78" s="48">
        <v>20</v>
      </c>
      <c r="H78" s="55">
        <v>40</v>
      </c>
      <c r="I78" s="43" t="s">
        <v>233</v>
      </c>
      <c r="J78" s="388" t="s">
        <v>1009</v>
      </c>
    </row>
    <row r="79" spans="1:11">
      <c r="C79" s="44" t="s">
        <v>287</v>
      </c>
      <c r="D79" s="45">
        <v>0.1</v>
      </c>
      <c r="E79" s="45">
        <v>0.3</v>
      </c>
      <c r="F79" s="383">
        <v>0.6</v>
      </c>
      <c r="G79" s="378">
        <v>1</v>
      </c>
      <c r="H79" s="71">
        <v>0</v>
      </c>
      <c r="I79" s="43" t="s">
        <v>233</v>
      </c>
      <c r="J79" s="388" t="s">
        <v>1008</v>
      </c>
    </row>
    <row r="80" spans="1:11">
      <c r="C80" s="44" t="s">
        <v>288</v>
      </c>
      <c r="D80" s="45">
        <v>0</v>
      </c>
      <c r="E80" s="45">
        <v>0.2</v>
      </c>
      <c r="F80" s="383">
        <v>0.4</v>
      </c>
      <c r="G80" s="378">
        <v>1</v>
      </c>
      <c r="H80" s="71">
        <v>1</v>
      </c>
      <c r="I80" s="43" t="s">
        <v>233</v>
      </c>
      <c r="J80" s="388" t="s">
        <v>1009</v>
      </c>
    </row>
    <row r="81" spans="2:10" ht="31.2">
      <c r="C81" s="44" t="s">
        <v>289</v>
      </c>
      <c r="D81" s="45">
        <v>0</v>
      </c>
      <c r="E81" s="45">
        <v>0.5</v>
      </c>
      <c r="F81" s="383">
        <v>1</v>
      </c>
      <c r="G81" s="48" t="s">
        <v>183</v>
      </c>
      <c r="H81" s="71">
        <v>0</v>
      </c>
      <c r="I81" s="43" t="s">
        <v>233</v>
      </c>
      <c r="J81" s="388" t="s">
        <v>1008</v>
      </c>
    </row>
    <row r="82" spans="2:10">
      <c r="C82" s="44" t="s">
        <v>291</v>
      </c>
      <c r="D82" s="45">
        <v>0.2</v>
      </c>
      <c r="E82" s="45">
        <v>0.4</v>
      </c>
      <c r="F82" s="383">
        <v>0.6</v>
      </c>
      <c r="G82" s="378">
        <v>0.8</v>
      </c>
      <c r="H82" s="71">
        <v>0.6</v>
      </c>
      <c r="I82" s="43" t="s">
        <v>233</v>
      </c>
      <c r="J82" s="388" t="s">
        <v>1008</v>
      </c>
    </row>
    <row r="83" spans="2:10" ht="46.8">
      <c r="B83" s="52" t="s">
        <v>292</v>
      </c>
      <c r="C83" s="44" t="s">
        <v>597</v>
      </c>
      <c r="D83" s="43" t="s">
        <v>183</v>
      </c>
      <c r="E83" s="43">
        <v>2</v>
      </c>
      <c r="F83" s="385">
        <v>2</v>
      </c>
      <c r="G83" s="48">
        <v>2</v>
      </c>
      <c r="H83" s="55">
        <v>0</v>
      </c>
      <c r="I83" s="43" t="s">
        <v>233</v>
      </c>
      <c r="J83" s="388" t="s">
        <v>1008</v>
      </c>
    </row>
    <row r="84" spans="2:10" ht="62.4">
      <c r="C84" s="44" t="s">
        <v>294</v>
      </c>
      <c r="D84" s="43" t="s">
        <v>183</v>
      </c>
      <c r="E84" s="43" t="s">
        <v>295</v>
      </c>
      <c r="F84" s="385" t="s">
        <v>295</v>
      </c>
      <c r="G84" s="48" t="s">
        <v>295</v>
      </c>
      <c r="H84" s="55">
        <v>40</v>
      </c>
      <c r="I84" s="43" t="s">
        <v>296</v>
      </c>
      <c r="J84" s="44" t="s">
        <v>1010</v>
      </c>
    </row>
    <row r="85" spans="2:10" ht="46.8">
      <c r="C85" s="44" t="s">
        <v>297</v>
      </c>
      <c r="D85" s="43" t="s">
        <v>183</v>
      </c>
      <c r="E85" s="43" t="s">
        <v>298</v>
      </c>
      <c r="F85" s="385" t="s">
        <v>299</v>
      </c>
      <c r="G85" s="48" t="s">
        <v>299</v>
      </c>
      <c r="H85" s="55">
        <v>0</v>
      </c>
      <c r="I85" s="43" t="s">
        <v>283</v>
      </c>
      <c r="J85" s="44" t="s">
        <v>1010</v>
      </c>
    </row>
    <row r="86" spans="2:10" ht="55.5" customHeight="1">
      <c r="B86" s="44" t="s">
        <v>303</v>
      </c>
      <c r="C86" s="44" t="s">
        <v>304</v>
      </c>
      <c r="D86" s="45">
        <v>0.1</v>
      </c>
      <c r="E86" s="45">
        <v>0.3</v>
      </c>
      <c r="F86" s="383">
        <v>0.6</v>
      </c>
      <c r="G86" s="378">
        <v>1</v>
      </c>
      <c r="H86" s="71" t="s">
        <v>631</v>
      </c>
      <c r="I86" s="43" t="s">
        <v>305</v>
      </c>
      <c r="J86" s="44" t="s">
        <v>1010</v>
      </c>
    </row>
    <row r="87" spans="2:10" ht="46.8">
      <c r="B87" s="44" t="s">
        <v>306</v>
      </c>
      <c r="C87" s="44" t="s">
        <v>307</v>
      </c>
      <c r="D87" s="43">
        <v>138</v>
      </c>
      <c r="E87" s="43">
        <v>150</v>
      </c>
      <c r="F87" s="385">
        <v>160</v>
      </c>
      <c r="G87" s="48">
        <v>170</v>
      </c>
      <c r="H87" s="71" t="s">
        <v>631</v>
      </c>
      <c r="I87" s="43" t="s">
        <v>228</v>
      </c>
      <c r="J87" s="44" t="s">
        <v>1010</v>
      </c>
    </row>
    <row r="88" spans="2:10" ht="62.4">
      <c r="B88" s="44" t="s">
        <v>308</v>
      </c>
      <c r="C88" s="44" t="s">
        <v>309</v>
      </c>
      <c r="D88" s="43" t="s">
        <v>183</v>
      </c>
      <c r="E88" s="43">
        <v>3</v>
      </c>
      <c r="F88" s="385">
        <v>4</v>
      </c>
      <c r="G88" s="48">
        <v>5</v>
      </c>
      <c r="H88" s="71" t="s">
        <v>631</v>
      </c>
      <c r="I88" s="43" t="s">
        <v>310</v>
      </c>
      <c r="J88" s="44" t="s">
        <v>1010</v>
      </c>
    </row>
    <row r="89" spans="2:10" ht="46.8">
      <c r="B89" s="44" t="s">
        <v>311</v>
      </c>
      <c r="C89" s="44" t="s">
        <v>312</v>
      </c>
      <c r="D89" s="43" t="s">
        <v>183</v>
      </c>
      <c r="E89" s="43">
        <v>20</v>
      </c>
      <c r="F89" s="385">
        <v>40</v>
      </c>
      <c r="G89" s="48">
        <v>60</v>
      </c>
      <c r="H89" s="55"/>
      <c r="I89" s="43" t="s">
        <v>313</v>
      </c>
      <c r="J89" s="44" t="s">
        <v>898</v>
      </c>
    </row>
    <row r="90" spans="2:10" ht="78">
      <c r="B90" s="44" t="s">
        <v>314</v>
      </c>
      <c r="C90" s="44" t="s">
        <v>315</v>
      </c>
      <c r="D90" s="43" t="s">
        <v>183</v>
      </c>
      <c r="E90" s="43">
        <v>20</v>
      </c>
      <c r="F90" s="385">
        <v>30</v>
      </c>
      <c r="G90" s="48">
        <v>40</v>
      </c>
      <c r="H90" s="71" t="s">
        <v>631</v>
      </c>
      <c r="I90" s="43" t="s">
        <v>316</v>
      </c>
      <c r="J90" s="44" t="s">
        <v>1010</v>
      </c>
    </row>
    <row r="91" spans="2:10" ht="46.8">
      <c r="B91" s="44" t="s">
        <v>317</v>
      </c>
      <c r="C91" s="44" t="s">
        <v>318</v>
      </c>
      <c r="D91" s="43" t="s">
        <v>183</v>
      </c>
      <c r="E91" s="43"/>
      <c r="F91" s="385"/>
      <c r="G91" s="48"/>
      <c r="H91" s="55"/>
      <c r="I91" s="43" t="s">
        <v>319</v>
      </c>
      <c r="J91" s="44" t="s">
        <v>898</v>
      </c>
    </row>
    <row r="92" spans="2:10" ht="31.2">
      <c r="B92" s="44" t="s">
        <v>320</v>
      </c>
      <c r="C92" s="44" t="s">
        <v>321</v>
      </c>
      <c r="D92" s="43" t="s">
        <v>183</v>
      </c>
      <c r="E92" s="43"/>
      <c r="F92" s="385"/>
      <c r="G92" s="48"/>
      <c r="H92" s="55"/>
      <c r="I92" s="43" t="s">
        <v>373</v>
      </c>
      <c r="J92" s="44" t="s">
        <v>898</v>
      </c>
    </row>
    <row r="93" spans="2:10">
      <c r="C93" s="44" t="s">
        <v>322</v>
      </c>
      <c r="D93" s="43">
        <v>0</v>
      </c>
      <c r="E93" s="43">
        <v>20</v>
      </c>
      <c r="F93" s="385">
        <v>20</v>
      </c>
      <c r="G93" s="48">
        <v>20</v>
      </c>
      <c r="H93" s="55"/>
      <c r="I93" s="43" t="s">
        <v>323</v>
      </c>
      <c r="J93" s="44" t="s">
        <v>1010</v>
      </c>
    </row>
    <row r="94" spans="2:10" ht="30" customHeight="1">
      <c r="B94" s="651" t="s">
        <v>324</v>
      </c>
      <c r="C94" s="651"/>
      <c r="D94" s="651"/>
      <c r="E94" s="651"/>
      <c r="F94" s="651"/>
      <c r="G94" s="651"/>
      <c r="H94" s="651"/>
      <c r="I94" s="651"/>
    </row>
    <row r="95" spans="2:10">
      <c r="B95" s="53" t="s">
        <v>325</v>
      </c>
      <c r="C95" s="44" t="s">
        <v>326</v>
      </c>
      <c r="D95" s="43">
        <v>20</v>
      </c>
      <c r="E95" s="43">
        <v>20</v>
      </c>
      <c r="F95" s="385">
        <v>30</v>
      </c>
      <c r="G95" s="48">
        <v>40</v>
      </c>
      <c r="H95" s="55">
        <v>28</v>
      </c>
      <c r="I95" s="43" t="s">
        <v>233</v>
      </c>
      <c r="J95" s="44" t="s">
        <v>1025</v>
      </c>
    </row>
    <row r="96" spans="2:10" ht="31.2">
      <c r="C96" s="44" t="s">
        <v>327</v>
      </c>
      <c r="D96" s="43" t="s">
        <v>183</v>
      </c>
      <c r="E96" s="43">
        <v>2</v>
      </c>
      <c r="F96" s="385">
        <v>2</v>
      </c>
      <c r="G96" s="48">
        <v>3</v>
      </c>
      <c r="H96" s="55">
        <v>15</v>
      </c>
      <c r="I96" s="43" t="s">
        <v>233</v>
      </c>
      <c r="J96" s="44" t="s">
        <v>1009</v>
      </c>
    </row>
    <row r="97" spans="2:11">
      <c r="C97" s="44" t="s">
        <v>328</v>
      </c>
      <c r="D97" s="43" t="s">
        <v>183</v>
      </c>
      <c r="E97" s="43">
        <v>2</v>
      </c>
      <c r="F97" s="385">
        <v>2</v>
      </c>
      <c r="G97" s="48">
        <v>3</v>
      </c>
      <c r="H97" s="55">
        <v>5</v>
      </c>
      <c r="I97" s="43" t="s">
        <v>233</v>
      </c>
      <c r="J97" s="44" t="s">
        <v>1009</v>
      </c>
    </row>
    <row r="98" spans="2:11" ht="31.2">
      <c r="C98" s="44" t="s">
        <v>329</v>
      </c>
      <c r="D98" s="43">
        <v>17</v>
      </c>
      <c r="E98" s="43">
        <v>17</v>
      </c>
      <c r="F98" s="385">
        <v>17</v>
      </c>
      <c r="G98" s="48">
        <v>17</v>
      </c>
      <c r="H98" s="55">
        <v>6</v>
      </c>
      <c r="I98" s="43" t="s">
        <v>233</v>
      </c>
      <c r="J98" s="44" t="s">
        <v>1025</v>
      </c>
    </row>
    <row r="99" spans="2:11">
      <c r="B99" s="53" t="s">
        <v>330</v>
      </c>
      <c r="C99" s="44" t="s">
        <v>331</v>
      </c>
      <c r="D99" s="43" t="s">
        <v>183</v>
      </c>
      <c r="E99" s="43">
        <v>10</v>
      </c>
      <c r="F99" s="385">
        <v>15</v>
      </c>
      <c r="G99" s="48">
        <v>15</v>
      </c>
      <c r="H99" s="55">
        <v>10</v>
      </c>
      <c r="I99" s="43" t="s">
        <v>233</v>
      </c>
      <c r="J99" s="44" t="s">
        <v>1025</v>
      </c>
    </row>
    <row r="100" spans="2:11" ht="31.2">
      <c r="C100" s="44" t="s">
        <v>332</v>
      </c>
      <c r="D100" s="43">
        <v>20000</v>
      </c>
      <c r="E100" s="43">
        <v>20000</v>
      </c>
      <c r="F100" s="385">
        <v>20000</v>
      </c>
      <c r="G100" s="48">
        <v>20000</v>
      </c>
      <c r="H100" s="55">
        <v>8000</v>
      </c>
      <c r="I100" s="43" t="s">
        <v>233</v>
      </c>
      <c r="J100" s="44" t="s">
        <v>1025</v>
      </c>
    </row>
    <row r="101" spans="2:11" ht="93.6">
      <c r="B101" s="44" t="s">
        <v>333</v>
      </c>
      <c r="C101" s="44" t="s">
        <v>334</v>
      </c>
      <c r="D101" s="43" t="s">
        <v>631</v>
      </c>
      <c r="E101" s="43" t="s">
        <v>631</v>
      </c>
      <c r="F101" s="385" t="s">
        <v>631</v>
      </c>
      <c r="G101" s="48" t="s">
        <v>631</v>
      </c>
      <c r="H101" s="55" t="s">
        <v>631</v>
      </c>
      <c r="I101" s="43" t="s">
        <v>335</v>
      </c>
      <c r="J101" s="44" t="s">
        <v>898</v>
      </c>
    </row>
    <row r="102" spans="2:11" ht="31.2">
      <c r="B102" s="44" t="s">
        <v>336</v>
      </c>
      <c r="C102" s="44" t="s">
        <v>337</v>
      </c>
      <c r="D102" s="43" t="s">
        <v>631</v>
      </c>
      <c r="E102" s="43" t="s">
        <v>631</v>
      </c>
      <c r="F102" s="385" t="s">
        <v>631</v>
      </c>
      <c r="G102" s="48" t="s">
        <v>631</v>
      </c>
      <c r="H102" s="55" t="s">
        <v>631</v>
      </c>
      <c r="I102" s="43" t="s">
        <v>338</v>
      </c>
      <c r="J102" s="44" t="s">
        <v>898</v>
      </c>
      <c r="K102" s="388"/>
    </row>
    <row r="103" spans="2:11" ht="31.2">
      <c r="B103" s="44" t="s">
        <v>339</v>
      </c>
      <c r="C103" s="44" t="s">
        <v>340</v>
      </c>
      <c r="D103" s="43" t="s">
        <v>631</v>
      </c>
      <c r="E103" s="43" t="s">
        <v>631</v>
      </c>
      <c r="F103" s="385" t="s">
        <v>631</v>
      </c>
      <c r="G103" s="48" t="s">
        <v>631</v>
      </c>
      <c r="H103" s="55" t="s">
        <v>631</v>
      </c>
      <c r="I103" s="43" t="s">
        <v>341</v>
      </c>
      <c r="J103" s="44" t="s">
        <v>898</v>
      </c>
      <c r="K103" s="388"/>
    </row>
    <row r="104" spans="2:11" ht="31.2">
      <c r="B104" s="647" t="s">
        <v>342</v>
      </c>
      <c r="C104" s="44" t="s">
        <v>716</v>
      </c>
      <c r="D104" s="43">
        <v>4</v>
      </c>
      <c r="E104" s="43">
        <v>5</v>
      </c>
      <c r="F104" s="385">
        <v>6</v>
      </c>
      <c r="G104" s="48">
        <v>7</v>
      </c>
      <c r="H104" s="55"/>
      <c r="I104" s="43" t="s">
        <v>338</v>
      </c>
      <c r="J104" s="44"/>
    </row>
    <row r="105" spans="2:11" ht="31.2">
      <c r="B105" s="647"/>
      <c r="C105" s="44" t="s">
        <v>717</v>
      </c>
      <c r="D105" s="43" t="s">
        <v>631</v>
      </c>
      <c r="E105" s="43" t="s">
        <v>631</v>
      </c>
      <c r="F105" s="385" t="s">
        <v>631</v>
      </c>
      <c r="G105" s="48" t="s">
        <v>631</v>
      </c>
      <c r="H105" s="55" t="s">
        <v>631</v>
      </c>
      <c r="I105" s="43" t="s">
        <v>343</v>
      </c>
      <c r="J105" s="44" t="s">
        <v>898</v>
      </c>
    </row>
    <row r="106" spans="2:11" ht="31.2">
      <c r="B106" s="44" t="s">
        <v>344</v>
      </c>
      <c r="C106" s="44" t="s">
        <v>345</v>
      </c>
      <c r="D106" s="43" t="s">
        <v>631</v>
      </c>
      <c r="E106" s="43" t="s">
        <v>631</v>
      </c>
      <c r="F106" s="385" t="s">
        <v>631</v>
      </c>
      <c r="G106" s="48" t="s">
        <v>631</v>
      </c>
      <c r="H106" s="55" t="s">
        <v>631</v>
      </c>
      <c r="I106" s="43" t="s">
        <v>346</v>
      </c>
      <c r="J106" s="44" t="s">
        <v>898</v>
      </c>
    </row>
    <row r="107" spans="2:11" ht="45.45" customHeight="1">
      <c r="B107" s="44" t="s">
        <v>347</v>
      </c>
      <c r="C107" s="44" t="s">
        <v>348</v>
      </c>
      <c r="D107" s="43" t="s">
        <v>631</v>
      </c>
      <c r="E107" s="43" t="s">
        <v>631</v>
      </c>
      <c r="F107" s="385" t="s">
        <v>631</v>
      </c>
      <c r="G107" s="48" t="s">
        <v>631</v>
      </c>
      <c r="H107" s="55" t="s">
        <v>631</v>
      </c>
      <c r="I107" s="43" t="s">
        <v>349</v>
      </c>
      <c r="J107" s="44" t="s">
        <v>898</v>
      </c>
    </row>
    <row r="108" spans="2:11" ht="31.2">
      <c r="B108" s="44" t="s">
        <v>350</v>
      </c>
      <c r="C108" s="44" t="s">
        <v>351</v>
      </c>
      <c r="D108" s="43" t="s">
        <v>631</v>
      </c>
      <c r="E108" s="43" t="s">
        <v>631</v>
      </c>
      <c r="F108" s="385" t="s">
        <v>631</v>
      </c>
      <c r="G108" s="48" t="s">
        <v>631</v>
      </c>
      <c r="H108" s="55" t="s">
        <v>631</v>
      </c>
      <c r="I108" s="43" t="s">
        <v>352</v>
      </c>
      <c r="J108" s="44" t="s">
        <v>898</v>
      </c>
    </row>
    <row r="109" spans="2:11" ht="31.2">
      <c r="B109" s="44" t="s">
        <v>353</v>
      </c>
      <c r="C109" s="44" t="s">
        <v>354</v>
      </c>
      <c r="D109" s="43" t="s">
        <v>631</v>
      </c>
      <c r="E109" s="43" t="s">
        <v>631</v>
      </c>
      <c r="F109" s="385" t="s">
        <v>631</v>
      </c>
      <c r="G109" s="48" t="s">
        <v>631</v>
      </c>
      <c r="H109" s="55" t="s">
        <v>631</v>
      </c>
      <c r="I109" s="43" t="s">
        <v>355</v>
      </c>
      <c r="J109" s="44" t="s">
        <v>898</v>
      </c>
    </row>
    <row r="110" spans="2:11" ht="31.2">
      <c r="C110" s="44" t="s">
        <v>356</v>
      </c>
      <c r="D110" s="43" t="s">
        <v>631</v>
      </c>
      <c r="E110" s="43" t="s">
        <v>631</v>
      </c>
      <c r="F110" s="385" t="s">
        <v>631</v>
      </c>
      <c r="G110" s="48" t="s">
        <v>631</v>
      </c>
      <c r="H110" s="55" t="s">
        <v>631</v>
      </c>
      <c r="I110" s="43" t="s">
        <v>357</v>
      </c>
      <c r="J110" s="44" t="s">
        <v>898</v>
      </c>
    </row>
    <row r="111" spans="2:11" ht="31.2">
      <c r="C111" s="44" t="s">
        <v>360</v>
      </c>
      <c r="D111" s="43">
        <v>1</v>
      </c>
      <c r="E111" s="43">
        <v>1</v>
      </c>
      <c r="F111" s="385">
        <v>1</v>
      </c>
      <c r="G111" s="48">
        <v>1</v>
      </c>
      <c r="H111" s="55"/>
      <c r="I111" s="43" t="s">
        <v>359</v>
      </c>
      <c r="J111" s="44" t="s">
        <v>898</v>
      </c>
    </row>
    <row r="112" spans="2:11" ht="46.8">
      <c r="B112" s="44" t="s">
        <v>361</v>
      </c>
      <c r="C112" s="44" t="s">
        <v>362</v>
      </c>
      <c r="D112" s="43" t="s">
        <v>183</v>
      </c>
      <c r="E112" s="43"/>
      <c r="F112" s="385"/>
      <c r="G112" s="48"/>
      <c r="H112" s="55"/>
      <c r="I112" s="43" t="s">
        <v>359</v>
      </c>
      <c r="J112" s="44" t="s">
        <v>898</v>
      </c>
    </row>
    <row r="113" spans="10:10">
      <c r="J113" s="44"/>
    </row>
  </sheetData>
  <mergeCells count="14">
    <mergeCell ref="B71:I71"/>
    <mergeCell ref="B94:I94"/>
    <mergeCell ref="B104:B105"/>
    <mergeCell ref="B48:B49"/>
    <mergeCell ref="B61:I61"/>
    <mergeCell ref="B63:B64"/>
    <mergeCell ref="B39:I39"/>
    <mergeCell ref="B2:N2"/>
    <mergeCell ref="B26:B27"/>
    <mergeCell ref="C26:C27"/>
    <mergeCell ref="I26:I27"/>
    <mergeCell ref="B37:B38"/>
    <mergeCell ref="E4:F4"/>
    <mergeCell ref="B6:I6"/>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131"/>
  <sheetViews>
    <sheetView rightToLeft="1" topLeftCell="B81" workbookViewId="0">
      <selection activeCell="G81" sqref="G81"/>
    </sheetView>
  </sheetViews>
  <sheetFormatPr defaultColWidth="8.77734375" defaultRowHeight="14.4"/>
  <cols>
    <col min="1" max="1" width="8.77734375" style="57"/>
    <col min="2" max="2" width="24.109375" style="40" customWidth="1"/>
    <col min="3" max="3" width="50.77734375" style="51" customWidth="1"/>
    <col min="4" max="6" width="8.77734375" style="41"/>
    <col min="7" max="7" width="8.77734375" style="70"/>
    <col min="8" max="8" width="8.77734375" style="41"/>
    <col min="9" max="9" width="27.21875" style="41" customWidth="1"/>
    <col min="10" max="10" width="26.5546875" style="40" customWidth="1"/>
    <col min="11" max="11" width="64.5546875" style="40" customWidth="1"/>
    <col min="12" max="12" width="50.5546875" style="40" customWidth="1"/>
    <col min="13" max="13" width="8.77734375" style="61"/>
    <col min="14" max="14" width="39.88671875" style="39" customWidth="1"/>
    <col min="15" max="15" width="35.33203125" style="39" customWidth="1"/>
    <col min="16" max="16" width="32.21875" style="39" customWidth="1"/>
    <col min="17" max="16384" width="8.77734375" style="39"/>
  </cols>
  <sheetData>
    <row r="2" spans="1:16" ht="18">
      <c r="A2" s="644" t="s">
        <v>376</v>
      </c>
      <c r="B2" s="645"/>
      <c r="C2" s="645"/>
      <c r="D2" s="645"/>
      <c r="E2" s="645"/>
      <c r="F2" s="645"/>
      <c r="G2" s="645"/>
      <c r="H2" s="646"/>
      <c r="I2" s="64"/>
      <c r="J2" s="65"/>
      <c r="K2" s="64"/>
      <c r="L2" s="64"/>
      <c r="M2" s="64"/>
    </row>
    <row r="4" spans="1:16" ht="60.45" customHeight="1">
      <c r="B4" s="38" t="s">
        <v>167</v>
      </c>
      <c r="C4" s="38" t="s">
        <v>168</v>
      </c>
      <c r="D4" s="37" t="s">
        <v>169</v>
      </c>
      <c r="E4" s="654" t="s">
        <v>170</v>
      </c>
      <c r="F4" s="655"/>
      <c r="G4" s="55" t="s">
        <v>368</v>
      </c>
      <c r="H4" s="37" t="s">
        <v>170</v>
      </c>
      <c r="I4" s="37" t="s">
        <v>0</v>
      </c>
      <c r="J4" s="38" t="s">
        <v>390</v>
      </c>
      <c r="K4" s="38" t="s">
        <v>391</v>
      </c>
      <c r="L4" s="38" t="s">
        <v>392</v>
      </c>
      <c r="N4" s="38" t="s">
        <v>469</v>
      </c>
      <c r="O4" s="38" t="s">
        <v>470</v>
      </c>
      <c r="P4" s="38" t="s">
        <v>471</v>
      </c>
    </row>
    <row r="5" spans="1:16">
      <c r="D5" s="42">
        <v>2019</v>
      </c>
      <c r="E5" s="42">
        <v>2021</v>
      </c>
      <c r="F5" s="42">
        <v>2022</v>
      </c>
      <c r="H5" s="42">
        <v>2023</v>
      </c>
    </row>
    <row r="6" spans="1:16" ht="22.5" customHeight="1">
      <c r="A6" s="60"/>
      <c r="B6" s="644" t="s">
        <v>166</v>
      </c>
      <c r="C6" s="645"/>
      <c r="D6" s="645"/>
      <c r="E6" s="645"/>
      <c r="F6" s="645"/>
      <c r="G6" s="645"/>
      <c r="H6" s="645"/>
      <c r="I6" s="646"/>
    </row>
    <row r="8" spans="1:16" s="41" customFormat="1" ht="53.55" customHeight="1">
      <c r="A8" s="57" t="s">
        <v>374</v>
      </c>
      <c r="B8" s="44" t="s">
        <v>173</v>
      </c>
      <c r="C8" s="44" t="s">
        <v>171</v>
      </c>
      <c r="D8" s="45">
        <v>0.98</v>
      </c>
      <c r="E8" s="45">
        <v>0.98</v>
      </c>
      <c r="F8" s="45">
        <v>0.99</v>
      </c>
      <c r="G8" s="71"/>
      <c r="H8" s="45">
        <v>1</v>
      </c>
      <c r="I8" s="43" t="s">
        <v>172</v>
      </c>
      <c r="J8" s="73" t="s">
        <v>459</v>
      </c>
      <c r="K8" s="44" t="s">
        <v>399</v>
      </c>
      <c r="L8" s="66" t="s">
        <v>400</v>
      </c>
      <c r="M8" s="67"/>
      <c r="N8" s="63" t="s">
        <v>472</v>
      </c>
      <c r="O8" s="44" t="s">
        <v>171</v>
      </c>
    </row>
    <row r="9" spans="1:16" ht="43.5" customHeight="1">
      <c r="C9" s="44" t="s">
        <v>174</v>
      </c>
      <c r="D9" s="43" t="s">
        <v>175</v>
      </c>
      <c r="E9" s="45">
        <v>0.06</v>
      </c>
      <c r="F9" s="45">
        <v>0.08</v>
      </c>
      <c r="G9" s="71"/>
      <c r="H9" s="45">
        <v>0.1</v>
      </c>
      <c r="I9" s="43" t="s">
        <v>172</v>
      </c>
      <c r="J9" s="40" t="s">
        <v>458</v>
      </c>
      <c r="K9" s="44" t="s">
        <v>401</v>
      </c>
      <c r="L9" s="44" t="s">
        <v>402</v>
      </c>
      <c r="O9" s="44" t="s">
        <v>174</v>
      </c>
    </row>
    <row r="10" spans="1:16" ht="35.549999999999997" customHeight="1">
      <c r="C10" s="44" t="s">
        <v>176</v>
      </c>
      <c r="D10" s="45">
        <v>0.97</v>
      </c>
      <c r="E10" s="45">
        <v>0.98</v>
      </c>
      <c r="F10" s="46">
        <v>0.98499999999999999</v>
      </c>
      <c r="G10" s="56"/>
      <c r="H10" s="45">
        <v>0.99</v>
      </c>
      <c r="I10" s="43" t="s">
        <v>172</v>
      </c>
      <c r="J10" s="347"/>
      <c r="K10" s="73" t="s">
        <v>393</v>
      </c>
      <c r="L10" s="73" t="s">
        <v>394</v>
      </c>
      <c r="O10" s="44" t="s">
        <v>176</v>
      </c>
    </row>
    <row r="11" spans="1:16" ht="46.95" customHeight="1">
      <c r="C11" s="44"/>
      <c r="D11" s="45"/>
      <c r="E11" s="45"/>
      <c r="F11" s="46"/>
      <c r="G11" s="56"/>
      <c r="H11" s="45"/>
      <c r="I11" s="43"/>
      <c r="J11" s="348" t="s">
        <v>460</v>
      </c>
      <c r="K11" s="348" t="s">
        <v>451</v>
      </c>
      <c r="L11" s="348" t="s">
        <v>452</v>
      </c>
      <c r="O11" s="44"/>
    </row>
    <row r="12" spans="1:16" ht="28.95" customHeight="1">
      <c r="C12" s="44" t="s">
        <v>177</v>
      </c>
      <c r="D12" s="43">
        <v>0.74399999999999999</v>
      </c>
      <c r="E12" s="43">
        <v>0.73</v>
      </c>
      <c r="F12" s="43">
        <v>0.72</v>
      </c>
      <c r="G12" s="55"/>
      <c r="H12" s="43">
        <v>0.7</v>
      </c>
      <c r="I12" s="43" t="s">
        <v>172</v>
      </c>
      <c r="O12" s="44" t="s">
        <v>177</v>
      </c>
    </row>
    <row r="13" spans="1:16" ht="62.4">
      <c r="A13" s="57" t="s">
        <v>377</v>
      </c>
      <c r="B13" s="44" t="s">
        <v>178</v>
      </c>
      <c r="C13" s="44" t="s">
        <v>179</v>
      </c>
      <c r="D13" s="45">
        <v>0.02</v>
      </c>
      <c r="E13" s="45">
        <v>0.05</v>
      </c>
      <c r="F13" s="45">
        <v>7.0000000000000007E-2</v>
      </c>
      <c r="G13" s="71"/>
      <c r="H13" s="45">
        <v>0.1</v>
      </c>
      <c r="I13" s="43" t="s">
        <v>367</v>
      </c>
      <c r="J13" s="73" t="s">
        <v>459</v>
      </c>
      <c r="K13" s="44" t="s">
        <v>395</v>
      </c>
      <c r="L13" s="44" t="s">
        <v>396</v>
      </c>
    </row>
    <row r="14" spans="1:16" ht="62.4">
      <c r="B14" s="44"/>
      <c r="C14" s="44"/>
      <c r="D14" s="45"/>
      <c r="E14" s="45"/>
      <c r="F14" s="45"/>
      <c r="G14" s="71"/>
      <c r="H14" s="45"/>
      <c r="I14" s="43"/>
      <c r="J14" s="73" t="s">
        <v>459</v>
      </c>
      <c r="K14" s="44" t="s">
        <v>395</v>
      </c>
      <c r="L14" s="44" t="s">
        <v>397</v>
      </c>
    </row>
    <row r="15" spans="1:16" ht="62.4">
      <c r="B15" s="44"/>
      <c r="C15" s="44"/>
      <c r="D15" s="45"/>
      <c r="E15" s="45"/>
      <c r="F15" s="45"/>
      <c r="G15" s="71"/>
      <c r="H15" s="45"/>
      <c r="I15" s="43"/>
      <c r="J15" s="349" t="s">
        <v>459</v>
      </c>
      <c r="K15" s="349" t="s">
        <v>395</v>
      </c>
      <c r="L15" s="349" t="s">
        <v>398</v>
      </c>
    </row>
    <row r="16" spans="1:16" ht="37.5" customHeight="1">
      <c r="C16" s="44" t="s">
        <v>180</v>
      </c>
      <c r="D16" s="43">
        <v>0</v>
      </c>
      <c r="E16" s="43">
        <v>20</v>
      </c>
      <c r="F16" s="43">
        <v>40</v>
      </c>
      <c r="G16" s="55"/>
      <c r="H16" s="43">
        <v>60</v>
      </c>
      <c r="I16" s="43" t="s">
        <v>181</v>
      </c>
    </row>
    <row r="17" spans="1:15" ht="37.950000000000003" customHeight="1">
      <c r="C17" s="44" t="s">
        <v>182</v>
      </c>
      <c r="D17" s="45">
        <v>0</v>
      </c>
      <c r="E17" s="45">
        <v>0.5</v>
      </c>
      <c r="F17" s="45">
        <v>0.5</v>
      </c>
      <c r="G17" s="71"/>
      <c r="H17" s="43" t="s">
        <v>183</v>
      </c>
      <c r="I17" s="43" t="s">
        <v>184</v>
      </c>
    </row>
    <row r="18" spans="1:15" ht="31.2">
      <c r="A18" s="57" t="s">
        <v>378</v>
      </c>
      <c r="B18" s="44" t="s">
        <v>185</v>
      </c>
      <c r="C18" s="44" t="s">
        <v>186</v>
      </c>
      <c r="D18" s="43">
        <v>1254</v>
      </c>
      <c r="E18" s="43">
        <v>1500</v>
      </c>
      <c r="F18" s="43">
        <v>1700</v>
      </c>
      <c r="G18" s="55">
        <v>1797</v>
      </c>
      <c r="H18" s="43">
        <v>2000</v>
      </c>
      <c r="I18" s="43" t="s">
        <v>233</v>
      </c>
      <c r="M18" s="39"/>
      <c r="N18" s="63" t="s">
        <v>472</v>
      </c>
      <c r="O18" s="44" t="s">
        <v>186</v>
      </c>
    </row>
    <row r="19" spans="1:15" ht="31.2">
      <c r="C19" s="44" t="s">
        <v>187</v>
      </c>
      <c r="D19" s="43">
        <v>15</v>
      </c>
      <c r="E19" s="43">
        <v>30</v>
      </c>
      <c r="F19" s="43">
        <v>50</v>
      </c>
      <c r="G19" s="55">
        <v>243</v>
      </c>
      <c r="H19" s="43">
        <v>70</v>
      </c>
      <c r="I19" s="43" t="s">
        <v>233</v>
      </c>
      <c r="O19" s="44" t="s">
        <v>187</v>
      </c>
    </row>
    <row r="20" spans="1:15" ht="15.6">
      <c r="C20" s="44" t="s">
        <v>188</v>
      </c>
      <c r="D20" s="43">
        <v>263</v>
      </c>
      <c r="E20" s="43">
        <v>300</v>
      </c>
      <c r="F20" s="43">
        <v>340</v>
      </c>
      <c r="G20" s="55">
        <v>189</v>
      </c>
      <c r="H20" s="43">
        <v>400</v>
      </c>
      <c r="I20" s="43" t="s">
        <v>233</v>
      </c>
      <c r="O20" s="44" t="s">
        <v>188</v>
      </c>
    </row>
    <row r="21" spans="1:15" ht="31.2">
      <c r="A21" s="57" t="s">
        <v>379</v>
      </c>
      <c r="B21" s="44" t="s">
        <v>189</v>
      </c>
      <c r="C21" s="44" t="s">
        <v>190</v>
      </c>
      <c r="D21" s="45">
        <v>0.2</v>
      </c>
      <c r="E21" s="45">
        <v>0.3</v>
      </c>
      <c r="F21" s="45">
        <v>0.4</v>
      </c>
      <c r="G21" s="71"/>
      <c r="H21" s="45">
        <v>0.5</v>
      </c>
      <c r="I21" s="43" t="s">
        <v>2</v>
      </c>
    </row>
    <row r="22" spans="1:15" ht="62.4">
      <c r="A22" s="57" t="s">
        <v>380</v>
      </c>
      <c r="B22" s="44" t="s">
        <v>191</v>
      </c>
      <c r="C22" s="44" t="s">
        <v>192</v>
      </c>
      <c r="D22" s="45">
        <v>0</v>
      </c>
      <c r="E22" s="45">
        <v>0.2</v>
      </c>
      <c r="F22" s="45">
        <v>0.4</v>
      </c>
      <c r="G22" s="71"/>
      <c r="H22" s="45">
        <v>0.6</v>
      </c>
      <c r="I22" s="43" t="s">
        <v>2</v>
      </c>
      <c r="J22" s="248" t="s">
        <v>461</v>
      </c>
      <c r="K22" s="248" t="s">
        <v>442</v>
      </c>
      <c r="L22" s="248" t="s">
        <v>443</v>
      </c>
    </row>
    <row r="23" spans="1:15" ht="46.8">
      <c r="A23" s="57" t="s">
        <v>381</v>
      </c>
      <c r="B23" s="44" t="s">
        <v>193</v>
      </c>
      <c r="C23" s="44" t="s">
        <v>194</v>
      </c>
      <c r="D23" s="45">
        <v>0.96</v>
      </c>
      <c r="E23" s="45">
        <v>0.99</v>
      </c>
      <c r="F23" s="46">
        <v>0.995</v>
      </c>
      <c r="G23" s="56"/>
      <c r="H23" s="46">
        <v>0.998</v>
      </c>
      <c r="I23" s="43" t="s">
        <v>12</v>
      </c>
      <c r="M23" s="39"/>
      <c r="N23" s="54" t="s">
        <v>478</v>
      </c>
      <c r="O23" s="44" t="s">
        <v>194</v>
      </c>
    </row>
    <row r="24" spans="1:15" ht="31.2">
      <c r="C24" s="44" t="s">
        <v>195</v>
      </c>
      <c r="D24" s="46">
        <v>0.93300000000000005</v>
      </c>
      <c r="E24" s="45">
        <v>0.94</v>
      </c>
      <c r="F24" s="46">
        <v>0.94499999999999995</v>
      </c>
      <c r="G24" s="56"/>
      <c r="H24" s="45">
        <v>0.95</v>
      </c>
      <c r="I24" s="43" t="s">
        <v>12</v>
      </c>
      <c r="J24" s="350" t="s">
        <v>462</v>
      </c>
      <c r="K24" s="350" t="s">
        <v>410</v>
      </c>
      <c r="L24" s="350" t="s">
        <v>411</v>
      </c>
      <c r="O24" s="44" t="s">
        <v>195</v>
      </c>
    </row>
    <row r="25" spans="1:15" ht="62.4">
      <c r="A25" s="57" t="s">
        <v>382</v>
      </c>
      <c r="B25" s="44" t="s">
        <v>196</v>
      </c>
      <c r="C25" s="44" t="s">
        <v>197</v>
      </c>
      <c r="D25" s="45">
        <v>0.35</v>
      </c>
      <c r="E25" s="45">
        <v>0.33</v>
      </c>
      <c r="F25" s="45">
        <v>0.3</v>
      </c>
      <c r="G25" s="71"/>
      <c r="H25" s="45">
        <v>0.3</v>
      </c>
      <c r="I25" s="43" t="s">
        <v>12</v>
      </c>
      <c r="J25" s="44" t="s">
        <v>462</v>
      </c>
      <c r="K25" s="44" t="s">
        <v>457</v>
      </c>
      <c r="L25" s="44" t="s">
        <v>416</v>
      </c>
      <c r="O25" s="44" t="s">
        <v>197</v>
      </c>
    </row>
    <row r="26" spans="1:15" ht="31.2">
      <c r="B26" s="44"/>
      <c r="C26" s="44"/>
      <c r="D26" s="45"/>
      <c r="E26" s="45"/>
      <c r="F26" s="45"/>
      <c r="G26" s="71"/>
      <c r="H26" s="45"/>
      <c r="I26" s="43"/>
      <c r="J26" s="44"/>
      <c r="K26" s="44"/>
      <c r="L26" s="44" t="s">
        <v>417</v>
      </c>
    </row>
    <row r="27" spans="1:15" ht="62.4">
      <c r="A27" s="57" t="s">
        <v>383</v>
      </c>
      <c r="B27" s="44" t="s">
        <v>198</v>
      </c>
      <c r="C27" s="44" t="s">
        <v>199</v>
      </c>
      <c r="D27" s="45">
        <v>0.8</v>
      </c>
      <c r="E27" s="45">
        <v>0.8</v>
      </c>
      <c r="F27" s="45">
        <v>0.83</v>
      </c>
      <c r="G27" s="71"/>
      <c r="H27" s="45">
        <v>0.85</v>
      </c>
      <c r="I27" s="43" t="s">
        <v>12</v>
      </c>
      <c r="J27" s="348" t="s">
        <v>462</v>
      </c>
      <c r="K27" s="348" t="s">
        <v>414</v>
      </c>
      <c r="L27" s="348" t="s">
        <v>415</v>
      </c>
      <c r="N27" s="63" t="s">
        <v>472</v>
      </c>
      <c r="O27" s="44" t="s">
        <v>199</v>
      </c>
    </row>
    <row r="28" spans="1:15" ht="31.2">
      <c r="C28" s="44" t="s">
        <v>200</v>
      </c>
      <c r="D28" s="45">
        <v>0.13</v>
      </c>
      <c r="E28" s="45">
        <v>0</v>
      </c>
      <c r="F28" s="45">
        <v>0</v>
      </c>
      <c r="G28" s="71"/>
      <c r="H28" s="45">
        <v>0</v>
      </c>
      <c r="I28" s="43" t="s">
        <v>12</v>
      </c>
      <c r="O28" s="44" t="s">
        <v>200</v>
      </c>
    </row>
    <row r="29" spans="1:15" ht="15.6">
      <c r="C29" s="44" t="s">
        <v>201</v>
      </c>
      <c r="D29" s="43">
        <v>18</v>
      </c>
      <c r="E29" s="43">
        <v>10</v>
      </c>
      <c r="F29" s="43">
        <v>6</v>
      </c>
      <c r="G29" s="55"/>
      <c r="H29" s="43">
        <v>5</v>
      </c>
      <c r="I29" s="43" t="s">
        <v>12</v>
      </c>
      <c r="O29" s="44" t="s">
        <v>201</v>
      </c>
    </row>
    <row r="30" spans="1:15" ht="46.8">
      <c r="A30" s="57" t="s">
        <v>384</v>
      </c>
      <c r="B30" s="647" t="s">
        <v>202</v>
      </c>
      <c r="C30" s="647" t="s">
        <v>203</v>
      </c>
      <c r="D30" s="43" t="s">
        <v>204</v>
      </c>
      <c r="E30" s="43" t="s">
        <v>206</v>
      </c>
      <c r="F30" s="43" t="s">
        <v>208</v>
      </c>
      <c r="G30" s="55"/>
      <c r="H30" s="43" t="s">
        <v>210</v>
      </c>
      <c r="I30" s="648" t="s">
        <v>12</v>
      </c>
      <c r="J30" s="351" t="s">
        <v>462</v>
      </c>
      <c r="K30" s="351" t="s">
        <v>412</v>
      </c>
      <c r="L30" s="351" t="s">
        <v>413</v>
      </c>
      <c r="M30" s="39"/>
      <c r="N30" s="63" t="s">
        <v>472</v>
      </c>
      <c r="O30" s="647" t="s">
        <v>203</v>
      </c>
    </row>
    <row r="31" spans="1:15" ht="15.6">
      <c r="B31" s="647"/>
      <c r="C31" s="647"/>
      <c r="D31" s="43" t="s">
        <v>205</v>
      </c>
      <c r="E31" s="43" t="s">
        <v>207</v>
      </c>
      <c r="F31" s="43" t="s">
        <v>209</v>
      </c>
      <c r="G31" s="55"/>
      <c r="H31" s="43" t="s">
        <v>209</v>
      </c>
      <c r="I31" s="648"/>
      <c r="O31" s="647"/>
    </row>
    <row r="32" spans="1:15" ht="62.4">
      <c r="C32" s="44" t="s">
        <v>211</v>
      </c>
      <c r="D32" s="45">
        <v>0.06</v>
      </c>
      <c r="E32" s="45">
        <v>0.1</v>
      </c>
      <c r="F32" s="45">
        <v>0.15</v>
      </c>
      <c r="G32" s="71"/>
      <c r="H32" s="45">
        <v>0.2</v>
      </c>
      <c r="I32" s="43" t="s">
        <v>12</v>
      </c>
      <c r="J32" s="44" t="s">
        <v>462</v>
      </c>
      <c r="K32" s="44" t="s">
        <v>414</v>
      </c>
      <c r="L32" s="44" t="s">
        <v>415</v>
      </c>
      <c r="O32" s="44" t="s">
        <v>211</v>
      </c>
    </row>
    <row r="33" spans="1:15" ht="41.55" customHeight="1">
      <c r="C33" s="44" t="s">
        <v>212</v>
      </c>
      <c r="D33" s="45">
        <v>0.8</v>
      </c>
      <c r="E33" s="45">
        <v>0.85</v>
      </c>
      <c r="F33" s="45">
        <v>0.85</v>
      </c>
      <c r="G33" s="71"/>
      <c r="H33" s="45">
        <v>0.9</v>
      </c>
      <c r="I33" s="43" t="s">
        <v>12</v>
      </c>
      <c r="O33" s="44" t="s">
        <v>212</v>
      </c>
    </row>
    <row r="34" spans="1:15" ht="28.5" customHeight="1">
      <c r="C34" s="44" t="s">
        <v>213</v>
      </c>
      <c r="D34" s="43">
        <v>10</v>
      </c>
      <c r="E34" s="43">
        <v>10</v>
      </c>
      <c r="F34" s="43">
        <v>11</v>
      </c>
      <c r="G34" s="55"/>
      <c r="H34" s="43">
        <v>11</v>
      </c>
      <c r="I34" s="43" t="s">
        <v>12</v>
      </c>
      <c r="O34" s="44" t="s">
        <v>213</v>
      </c>
    </row>
    <row r="35" spans="1:15" s="54" customFormat="1" ht="44.55" customHeight="1">
      <c r="A35" s="57" t="s">
        <v>385</v>
      </c>
      <c r="B35" s="44" t="s">
        <v>214</v>
      </c>
      <c r="C35" s="44" t="s">
        <v>215</v>
      </c>
      <c r="D35" s="43" t="s">
        <v>216</v>
      </c>
      <c r="E35" s="43">
        <v>130</v>
      </c>
      <c r="F35" s="43">
        <v>135</v>
      </c>
      <c r="G35" s="55"/>
      <c r="H35" s="43">
        <v>140</v>
      </c>
      <c r="I35" s="43" t="s">
        <v>10</v>
      </c>
      <c r="J35" s="51"/>
      <c r="K35" s="51"/>
      <c r="L35" s="51"/>
      <c r="M35" s="62"/>
    </row>
    <row r="36" spans="1:15" ht="31.2">
      <c r="A36" s="57" t="s">
        <v>386</v>
      </c>
      <c r="B36" s="44" t="s">
        <v>217</v>
      </c>
      <c r="C36" s="44" t="s">
        <v>218</v>
      </c>
      <c r="D36" s="43" t="s">
        <v>219</v>
      </c>
      <c r="E36" s="43">
        <v>4</v>
      </c>
      <c r="F36" s="43">
        <v>6</v>
      </c>
      <c r="G36" s="55"/>
      <c r="H36" s="43">
        <v>8</v>
      </c>
      <c r="I36" s="43" t="s">
        <v>10</v>
      </c>
    </row>
    <row r="37" spans="1:15" ht="15.6">
      <c r="C37" s="44" t="s">
        <v>220</v>
      </c>
      <c r="D37" s="43">
        <v>130000</v>
      </c>
      <c r="E37" s="43">
        <v>140000</v>
      </c>
      <c r="F37" s="43">
        <v>150000</v>
      </c>
      <c r="G37" s="55"/>
      <c r="H37" s="43">
        <v>160000</v>
      </c>
      <c r="I37" s="43" t="s">
        <v>10</v>
      </c>
    </row>
    <row r="38" spans="1:15" ht="31.2">
      <c r="C38" s="44" t="s">
        <v>221</v>
      </c>
      <c r="D38" s="43">
        <v>49</v>
      </c>
      <c r="E38" s="43">
        <v>80</v>
      </c>
      <c r="F38" s="43">
        <v>100</v>
      </c>
      <c r="G38" s="55"/>
      <c r="H38" s="43">
        <v>120</v>
      </c>
      <c r="I38" s="43" t="s">
        <v>10</v>
      </c>
    </row>
    <row r="39" spans="1:15" ht="31.05" customHeight="1">
      <c r="A39" s="57" t="s">
        <v>387</v>
      </c>
      <c r="B39" s="44" t="s">
        <v>222</v>
      </c>
      <c r="C39" s="44" t="s">
        <v>223</v>
      </c>
      <c r="D39" s="45">
        <v>0</v>
      </c>
      <c r="E39" s="45">
        <v>0.3</v>
      </c>
      <c r="F39" s="45">
        <v>0.6</v>
      </c>
      <c r="G39" s="71"/>
      <c r="H39" s="45">
        <v>1</v>
      </c>
      <c r="I39" s="43" t="s">
        <v>5</v>
      </c>
    </row>
    <row r="40" spans="1:15" ht="31.2">
      <c r="A40" s="57" t="s">
        <v>388</v>
      </c>
      <c r="B40" s="44" t="s">
        <v>224</v>
      </c>
      <c r="C40" s="44" t="s">
        <v>225</v>
      </c>
      <c r="D40" s="45">
        <v>0</v>
      </c>
      <c r="E40" s="45">
        <v>0.3</v>
      </c>
      <c r="F40" s="45">
        <v>0.6</v>
      </c>
      <c r="G40" s="71"/>
      <c r="H40" s="45">
        <v>1</v>
      </c>
      <c r="I40" s="43" t="s">
        <v>5</v>
      </c>
    </row>
    <row r="41" spans="1:15" ht="31.05" customHeight="1">
      <c r="A41" s="57" t="s">
        <v>389</v>
      </c>
      <c r="B41" s="647" t="s">
        <v>226</v>
      </c>
      <c r="C41" s="44" t="s">
        <v>227</v>
      </c>
      <c r="D41" s="43">
        <v>10</v>
      </c>
      <c r="E41" s="43">
        <v>15</v>
      </c>
      <c r="F41" s="43">
        <v>20</v>
      </c>
      <c r="G41" s="55"/>
      <c r="H41" s="43">
        <v>25</v>
      </c>
      <c r="I41" s="43" t="s">
        <v>228</v>
      </c>
      <c r="J41" s="44" t="s">
        <v>446</v>
      </c>
      <c r="K41" s="44" t="s">
        <v>444</v>
      </c>
      <c r="L41" s="44" t="s">
        <v>445</v>
      </c>
    </row>
    <row r="42" spans="1:15" ht="22.05" customHeight="1">
      <c r="B42" s="647"/>
      <c r="C42" s="44" t="s">
        <v>229</v>
      </c>
      <c r="D42" s="43">
        <v>20</v>
      </c>
      <c r="E42" s="43">
        <v>20</v>
      </c>
      <c r="F42" s="43">
        <v>20</v>
      </c>
      <c r="G42" s="55"/>
      <c r="H42" s="43">
        <v>20</v>
      </c>
      <c r="I42" s="43" t="s">
        <v>230</v>
      </c>
    </row>
    <row r="43" spans="1:15" ht="22.05" customHeight="1">
      <c r="A43" s="60"/>
      <c r="B43" s="644" t="s">
        <v>231</v>
      </c>
      <c r="C43" s="645"/>
      <c r="D43" s="645"/>
      <c r="E43" s="645"/>
      <c r="F43" s="645"/>
      <c r="G43" s="645"/>
      <c r="H43" s="645"/>
      <c r="I43" s="646"/>
    </row>
    <row r="44" spans="1:15" ht="46.8">
      <c r="A44" s="57" t="s">
        <v>374</v>
      </c>
      <c r="B44" s="47" t="s">
        <v>232</v>
      </c>
      <c r="C44" s="50" t="s">
        <v>234</v>
      </c>
      <c r="D44" s="48">
        <v>334</v>
      </c>
      <c r="E44" s="48">
        <v>334</v>
      </c>
      <c r="F44" s="48">
        <v>334</v>
      </c>
      <c r="G44" s="55"/>
      <c r="H44" s="48">
        <v>334</v>
      </c>
      <c r="I44" s="48" t="s">
        <v>233</v>
      </c>
      <c r="J44" s="352" t="s">
        <v>463</v>
      </c>
      <c r="K44" s="352" t="s">
        <v>420</v>
      </c>
      <c r="L44" s="352" t="s">
        <v>421</v>
      </c>
      <c r="N44" s="63" t="s">
        <v>472</v>
      </c>
      <c r="O44" s="50" t="s">
        <v>234</v>
      </c>
    </row>
    <row r="45" spans="1:15" ht="15.6">
      <c r="C45" s="50" t="s">
        <v>235</v>
      </c>
      <c r="D45" s="48">
        <v>74</v>
      </c>
      <c r="E45" s="48">
        <v>74</v>
      </c>
      <c r="F45" s="48">
        <v>74</v>
      </c>
      <c r="G45" s="55"/>
      <c r="H45" s="48">
        <v>74</v>
      </c>
      <c r="I45" s="48" t="s">
        <v>233</v>
      </c>
      <c r="O45" s="50" t="s">
        <v>235</v>
      </c>
    </row>
    <row r="46" spans="1:15" ht="31.2">
      <c r="C46" s="44" t="s">
        <v>236</v>
      </c>
      <c r="D46" s="43">
        <v>4</v>
      </c>
      <c r="E46" s="43">
        <v>6</v>
      </c>
      <c r="F46" s="43">
        <v>8</v>
      </c>
      <c r="G46" s="55"/>
      <c r="H46" s="43">
        <v>10</v>
      </c>
      <c r="I46" s="43" t="s">
        <v>233</v>
      </c>
      <c r="O46" s="44" t="s">
        <v>236</v>
      </c>
    </row>
    <row r="47" spans="1:15" ht="31.2">
      <c r="C47" s="44" t="s">
        <v>237</v>
      </c>
      <c r="D47" s="45">
        <v>0.09</v>
      </c>
      <c r="E47" s="45">
        <v>0.09</v>
      </c>
      <c r="F47" s="45">
        <v>0.09</v>
      </c>
      <c r="G47" s="71"/>
      <c r="H47" s="45">
        <v>0.09</v>
      </c>
      <c r="I47" s="43" t="s">
        <v>233</v>
      </c>
      <c r="O47" s="44" t="s">
        <v>237</v>
      </c>
    </row>
    <row r="48" spans="1:15" ht="78">
      <c r="C48" s="44" t="s">
        <v>477</v>
      </c>
      <c r="D48" s="43">
        <v>7</v>
      </c>
      <c r="E48" s="45"/>
      <c r="F48" s="45"/>
      <c r="G48" s="71"/>
      <c r="H48" s="45"/>
      <c r="I48" s="43"/>
      <c r="J48" s="44" t="s">
        <v>463</v>
      </c>
      <c r="K48" s="44" t="s">
        <v>422</v>
      </c>
      <c r="L48" s="44" t="s">
        <v>423</v>
      </c>
      <c r="O48" s="44" t="s">
        <v>477</v>
      </c>
    </row>
    <row r="49" spans="1:15" ht="46.8">
      <c r="C49" s="44"/>
      <c r="D49" s="45"/>
      <c r="E49" s="45"/>
      <c r="F49" s="45"/>
      <c r="G49" s="71"/>
      <c r="H49" s="45"/>
      <c r="I49" s="43"/>
      <c r="J49" s="44"/>
      <c r="K49" s="44"/>
      <c r="L49" s="44" t="s">
        <v>424</v>
      </c>
    </row>
    <row r="50" spans="1:15" ht="31.2">
      <c r="B50" s="68" t="s">
        <v>479</v>
      </c>
      <c r="C50" s="44" t="s">
        <v>480</v>
      </c>
      <c r="D50" s="45" t="s">
        <v>481</v>
      </c>
      <c r="E50" s="43">
        <v>88.3</v>
      </c>
      <c r="F50" s="45"/>
      <c r="G50" s="71"/>
      <c r="H50" s="45"/>
      <c r="I50" s="43" t="s">
        <v>240</v>
      </c>
      <c r="J50" s="44"/>
      <c r="K50" s="44"/>
      <c r="L50" s="44"/>
      <c r="N50" s="69" t="s">
        <v>478</v>
      </c>
      <c r="O50" s="44" t="s">
        <v>480</v>
      </c>
    </row>
    <row r="51" spans="1:15" ht="31.2">
      <c r="C51" s="44"/>
      <c r="D51" s="45" t="s">
        <v>482</v>
      </c>
      <c r="E51" s="43">
        <v>88.3</v>
      </c>
      <c r="F51" s="45"/>
      <c r="G51" s="71"/>
      <c r="H51" s="45"/>
      <c r="I51" s="43" t="s">
        <v>240</v>
      </c>
      <c r="J51" s="44"/>
      <c r="K51" s="44"/>
      <c r="L51" s="44"/>
      <c r="O51" s="44"/>
    </row>
    <row r="52" spans="1:15" ht="15.6">
      <c r="C52" s="44"/>
      <c r="D52" s="45" t="s">
        <v>483</v>
      </c>
      <c r="E52" s="43">
        <v>88.3</v>
      </c>
      <c r="F52" s="45"/>
      <c r="G52" s="71"/>
      <c r="H52" s="45"/>
      <c r="I52" s="43" t="s">
        <v>240</v>
      </c>
      <c r="J52" s="44"/>
      <c r="K52" s="44"/>
      <c r="L52" s="44"/>
      <c r="O52" s="44"/>
    </row>
    <row r="53" spans="1:15" ht="31.2">
      <c r="C53" s="44" t="s">
        <v>484</v>
      </c>
      <c r="D53" s="45"/>
      <c r="E53" s="45">
        <v>0.04</v>
      </c>
      <c r="F53" s="45"/>
      <c r="G53" s="71"/>
      <c r="H53" s="45"/>
      <c r="I53" s="43" t="s">
        <v>240</v>
      </c>
      <c r="J53" s="44"/>
      <c r="K53" s="44"/>
      <c r="L53" s="44"/>
      <c r="O53" s="44" t="s">
        <v>484</v>
      </c>
    </row>
    <row r="54" spans="1:15" s="61" customFormat="1" ht="55.5" customHeight="1">
      <c r="A54" s="72"/>
      <c r="B54" s="653" t="s">
        <v>238</v>
      </c>
      <c r="C54" s="73" t="s">
        <v>239</v>
      </c>
      <c r="D54" s="74">
        <v>124.5</v>
      </c>
      <c r="E54" s="74">
        <v>131</v>
      </c>
      <c r="F54" s="74">
        <v>140</v>
      </c>
      <c r="G54" s="75"/>
      <c r="H54" s="74">
        <v>150</v>
      </c>
      <c r="I54" s="74" t="s">
        <v>240</v>
      </c>
      <c r="J54" s="73" t="s">
        <v>462</v>
      </c>
      <c r="K54" s="73" t="s">
        <v>418</v>
      </c>
      <c r="L54" s="73" t="s">
        <v>419</v>
      </c>
      <c r="N54" s="76" t="s">
        <v>472</v>
      </c>
      <c r="O54" s="73" t="s">
        <v>239</v>
      </c>
    </row>
    <row r="55" spans="1:15" ht="31.2">
      <c r="B55" s="653"/>
      <c r="C55" s="44" t="s">
        <v>241</v>
      </c>
      <c r="D55" s="43">
        <v>3</v>
      </c>
      <c r="E55" s="43">
        <v>5</v>
      </c>
      <c r="F55" s="43">
        <v>7</v>
      </c>
      <c r="G55" s="55"/>
      <c r="H55" s="43">
        <v>10</v>
      </c>
      <c r="I55" s="43" t="s">
        <v>242</v>
      </c>
      <c r="O55" s="44" t="s">
        <v>241</v>
      </c>
    </row>
    <row r="56" spans="1:15" ht="31.2">
      <c r="C56" s="44" t="s">
        <v>243</v>
      </c>
      <c r="D56" s="43">
        <v>4.2</v>
      </c>
      <c r="E56" s="43">
        <v>10</v>
      </c>
      <c r="F56" s="43">
        <v>50</v>
      </c>
      <c r="G56" s="55"/>
      <c r="H56" s="43">
        <v>70</v>
      </c>
      <c r="I56" s="43" t="s">
        <v>240</v>
      </c>
      <c r="O56" s="44" t="s">
        <v>243</v>
      </c>
    </row>
    <row r="57" spans="1:15" ht="31.2">
      <c r="C57" s="44" t="s">
        <v>244</v>
      </c>
      <c r="D57" s="43">
        <v>81.5</v>
      </c>
      <c r="E57" s="43">
        <v>93</v>
      </c>
      <c r="F57" s="43">
        <v>94</v>
      </c>
      <c r="G57" s="55"/>
      <c r="H57" s="43">
        <v>98</v>
      </c>
      <c r="I57" s="43" t="s">
        <v>240</v>
      </c>
      <c r="O57" s="44" t="s">
        <v>244</v>
      </c>
    </row>
    <row r="58" spans="1:15" ht="46.8">
      <c r="A58" s="57" t="s">
        <v>378</v>
      </c>
      <c r="B58" s="52" t="s">
        <v>245</v>
      </c>
      <c r="C58" s="44" t="s">
        <v>246</v>
      </c>
      <c r="D58" s="45">
        <v>0.04</v>
      </c>
      <c r="E58" s="45">
        <v>0.05</v>
      </c>
      <c r="F58" s="45">
        <v>0.05</v>
      </c>
      <c r="G58" s="71"/>
      <c r="H58" s="45">
        <v>0.05</v>
      </c>
      <c r="I58" s="43" t="s">
        <v>240</v>
      </c>
      <c r="M58" s="39"/>
      <c r="N58" s="63" t="s">
        <v>472</v>
      </c>
      <c r="O58" s="44" t="s">
        <v>246</v>
      </c>
    </row>
    <row r="59" spans="1:15" ht="31.2">
      <c r="C59" s="44" t="s">
        <v>247</v>
      </c>
      <c r="D59" s="43">
        <v>950</v>
      </c>
      <c r="E59" s="43">
        <v>1050</v>
      </c>
      <c r="F59" s="43">
        <v>1100</v>
      </c>
      <c r="G59" s="55"/>
      <c r="H59" s="43">
        <v>1100</v>
      </c>
      <c r="I59" s="43" t="s">
        <v>4</v>
      </c>
      <c r="O59" s="44" t="s">
        <v>247</v>
      </c>
    </row>
    <row r="60" spans="1:15" ht="31.2">
      <c r="A60" s="57" t="s">
        <v>379</v>
      </c>
      <c r="B60" s="44" t="s">
        <v>248</v>
      </c>
      <c r="C60" s="44" t="s">
        <v>249</v>
      </c>
      <c r="D60" s="43" t="s">
        <v>183</v>
      </c>
      <c r="E60" s="45">
        <v>0.02</v>
      </c>
      <c r="F60" s="45">
        <v>0.03</v>
      </c>
      <c r="G60" s="71"/>
      <c r="H60" s="45">
        <v>0.04</v>
      </c>
      <c r="I60" s="43" t="s">
        <v>4</v>
      </c>
    </row>
    <row r="61" spans="1:15" ht="46.8">
      <c r="A61" s="57" t="s">
        <v>380</v>
      </c>
      <c r="B61" s="44" t="s">
        <v>250</v>
      </c>
      <c r="C61" s="44" t="s">
        <v>251</v>
      </c>
      <c r="D61" s="43" t="s">
        <v>183</v>
      </c>
      <c r="E61" s="43">
        <v>20</v>
      </c>
      <c r="F61" s="43">
        <v>25</v>
      </c>
      <c r="G61" s="55"/>
      <c r="H61" s="43">
        <v>40</v>
      </c>
      <c r="I61" s="43" t="s">
        <v>252</v>
      </c>
      <c r="J61" s="353" t="s">
        <v>463</v>
      </c>
      <c r="K61" s="353" t="s">
        <v>425</v>
      </c>
      <c r="L61" s="353" t="s">
        <v>426</v>
      </c>
    </row>
    <row r="62" spans="1:15" ht="78">
      <c r="A62" s="57" t="s">
        <v>381</v>
      </c>
      <c r="B62" s="44" t="s">
        <v>253</v>
      </c>
      <c r="C62" s="44" t="s">
        <v>254</v>
      </c>
      <c r="D62" s="43" t="s">
        <v>183</v>
      </c>
      <c r="E62" s="43">
        <v>20</v>
      </c>
      <c r="F62" s="43">
        <v>30</v>
      </c>
      <c r="G62" s="55"/>
      <c r="H62" s="43">
        <v>40</v>
      </c>
      <c r="I62" s="43" t="s">
        <v>4</v>
      </c>
      <c r="J62" s="44" t="s">
        <v>464</v>
      </c>
      <c r="K62" s="44" t="s">
        <v>455</v>
      </c>
      <c r="L62" s="44" t="s">
        <v>456</v>
      </c>
    </row>
    <row r="63" spans="1:15" ht="35.549999999999997" customHeight="1">
      <c r="A63" s="57" t="s">
        <v>382</v>
      </c>
      <c r="B63" s="44" t="s">
        <v>255</v>
      </c>
      <c r="C63" s="44" t="s">
        <v>256</v>
      </c>
      <c r="D63" s="43" t="s">
        <v>183</v>
      </c>
      <c r="E63" s="43"/>
      <c r="F63" s="43"/>
      <c r="G63" s="55"/>
      <c r="H63" s="43"/>
      <c r="I63" s="43" t="s">
        <v>6</v>
      </c>
    </row>
    <row r="64" spans="1:15" ht="31.2">
      <c r="A64" s="57" t="s">
        <v>383</v>
      </c>
      <c r="B64" s="44" t="s">
        <v>257</v>
      </c>
      <c r="C64" s="44" t="s">
        <v>258</v>
      </c>
      <c r="D64" s="43" t="s">
        <v>183</v>
      </c>
      <c r="E64" s="43">
        <v>5</v>
      </c>
      <c r="F64" s="43">
        <v>5</v>
      </c>
      <c r="G64" s="55"/>
      <c r="H64" s="43">
        <v>5</v>
      </c>
      <c r="I64" s="43" t="s">
        <v>6</v>
      </c>
    </row>
    <row r="65" spans="1:15" ht="46.8">
      <c r="A65" s="57" t="s">
        <v>384</v>
      </c>
      <c r="B65" s="44" t="s">
        <v>259</v>
      </c>
      <c r="C65" s="44" t="s">
        <v>369</v>
      </c>
      <c r="D65" s="45">
        <v>0</v>
      </c>
      <c r="E65" s="45">
        <v>0.2</v>
      </c>
      <c r="F65" s="45">
        <v>0.4</v>
      </c>
      <c r="G65" s="71"/>
      <c r="H65" s="45">
        <v>0.6</v>
      </c>
      <c r="I65" s="43" t="s">
        <v>370</v>
      </c>
    </row>
    <row r="66" spans="1:15" ht="31.05" customHeight="1">
      <c r="C66" s="44" t="s">
        <v>371</v>
      </c>
      <c r="D66" s="45">
        <v>0</v>
      </c>
      <c r="E66" s="45">
        <v>0.1</v>
      </c>
      <c r="F66" s="45">
        <v>0.2</v>
      </c>
      <c r="G66" s="71"/>
      <c r="H66" s="45">
        <v>0.4</v>
      </c>
      <c r="I66" s="43" t="s">
        <v>260</v>
      </c>
    </row>
    <row r="67" spans="1:15" ht="46.8">
      <c r="A67" s="57" t="s">
        <v>385</v>
      </c>
      <c r="B67" s="44" t="s">
        <v>261</v>
      </c>
      <c r="C67" s="44" t="s">
        <v>262</v>
      </c>
      <c r="D67" s="43" t="s">
        <v>183</v>
      </c>
      <c r="E67" s="43"/>
      <c r="F67" s="43"/>
      <c r="G67" s="55"/>
      <c r="H67" s="43"/>
      <c r="I67" s="43" t="s">
        <v>263</v>
      </c>
    </row>
    <row r="68" spans="1:15" ht="46.8">
      <c r="A68" s="57" t="s">
        <v>386</v>
      </c>
      <c r="B68" s="44" t="s">
        <v>264</v>
      </c>
      <c r="C68" s="44" t="s">
        <v>265</v>
      </c>
      <c r="D68" s="43" t="s">
        <v>183</v>
      </c>
      <c r="E68" s="43"/>
      <c r="F68" s="43"/>
      <c r="G68" s="55"/>
      <c r="H68" s="43"/>
      <c r="I68" s="43" t="s">
        <v>9</v>
      </c>
      <c r="J68" s="44" t="s">
        <v>465</v>
      </c>
      <c r="K68" s="44" t="s">
        <v>440</v>
      </c>
      <c r="L68" s="44" t="s">
        <v>441</v>
      </c>
    </row>
    <row r="69" spans="1:15" ht="18">
      <c r="B69" s="652" t="s">
        <v>363</v>
      </c>
      <c r="C69" s="652"/>
      <c r="D69" s="652"/>
      <c r="E69" s="652"/>
      <c r="F69" s="652"/>
      <c r="G69" s="652"/>
      <c r="H69" s="652"/>
      <c r="I69" s="652"/>
    </row>
    <row r="70" spans="1:15" ht="62.4">
      <c r="A70" s="57" t="s">
        <v>374</v>
      </c>
      <c r="B70" s="44" t="s">
        <v>266</v>
      </c>
      <c r="C70" s="44" t="s">
        <v>267</v>
      </c>
      <c r="D70" s="43">
        <v>0.99</v>
      </c>
      <c r="E70" s="43">
        <v>0.99</v>
      </c>
      <c r="F70" s="43">
        <v>0.99</v>
      </c>
      <c r="G70" s="55"/>
      <c r="H70" s="43">
        <v>0.99</v>
      </c>
      <c r="I70" s="43" t="s">
        <v>268</v>
      </c>
      <c r="J70" s="44" t="s">
        <v>466</v>
      </c>
      <c r="K70" s="44" t="s">
        <v>436</v>
      </c>
      <c r="L70" s="44" t="s">
        <v>437</v>
      </c>
      <c r="M70" s="39"/>
      <c r="N70" s="63" t="s">
        <v>472</v>
      </c>
      <c r="O70" s="44" t="s">
        <v>267</v>
      </c>
    </row>
    <row r="71" spans="1:15" ht="31.2">
      <c r="B71" s="44"/>
      <c r="C71" s="44"/>
      <c r="D71" s="43"/>
      <c r="E71" s="43"/>
      <c r="F71" s="43"/>
      <c r="G71" s="55"/>
      <c r="H71" s="43"/>
      <c r="I71" s="43"/>
      <c r="J71" s="44" t="s">
        <v>466</v>
      </c>
      <c r="K71" s="44" t="s">
        <v>436</v>
      </c>
      <c r="L71" s="44" t="s">
        <v>438</v>
      </c>
      <c r="O71" s="44"/>
    </row>
    <row r="72" spans="1:15" ht="46.95" customHeight="1">
      <c r="A72" s="57" t="s">
        <v>377</v>
      </c>
      <c r="B72" s="647" t="s">
        <v>269</v>
      </c>
      <c r="C72" s="44" t="s">
        <v>270</v>
      </c>
      <c r="D72" s="46">
        <v>0.16500000000000001</v>
      </c>
      <c r="E72" s="46">
        <v>0.16500000000000001</v>
      </c>
      <c r="F72" s="46">
        <v>0.16500000000000001</v>
      </c>
      <c r="G72" s="56"/>
      <c r="H72" s="46">
        <v>0.16500000000000001</v>
      </c>
      <c r="I72" s="43" t="s">
        <v>252</v>
      </c>
      <c r="J72" s="44" t="s">
        <v>463</v>
      </c>
      <c r="K72" s="44" t="s">
        <v>427</v>
      </c>
      <c r="L72" s="44" t="s">
        <v>428</v>
      </c>
      <c r="M72" s="39"/>
      <c r="O72" s="44" t="s">
        <v>270</v>
      </c>
    </row>
    <row r="73" spans="1:15" ht="46.8">
      <c r="B73" s="647"/>
      <c r="C73" s="44" t="s">
        <v>271</v>
      </c>
      <c r="D73" s="43">
        <v>2147</v>
      </c>
      <c r="E73" s="43"/>
      <c r="F73" s="43"/>
      <c r="G73" s="55"/>
      <c r="H73" s="43"/>
      <c r="I73" s="43" t="s">
        <v>4</v>
      </c>
      <c r="J73" s="44" t="s">
        <v>463</v>
      </c>
      <c r="K73" s="44" t="s">
        <v>429</v>
      </c>
      <c r="L73" s="44" t="s">
        <v>430</v>
      </c>
      <c r="N73" s="63" t="s">
        <v>485</v>
      </c>
      <c r="O73" s="44" t="s">
        <v>271</v>
      </c>
    </row>
    <row r="74" spans="1:15" ht="56.55" customHeight="1">
      <c r="A74" s="57" t="s">
        <v>378</v>
      </c>
      <c r="B74" s="44" t="s">
        <v>272</v>
      </c>
      <c r="C74" s="44" t="s">
        <v>274</v>
      </c>
      <c r="D74" s="45">
        <v>0</v>
      </c>
      <c r="E74" s="45">
        <v>0.2</v>
      </c>
      <c r="F74" s="45">
        <v>0.4</v>
      </c>
      <c r="G74" s="71"/>
      <c r="H74" s="45">
        <v>1</v>
      </c>
      <c r="I74" s="43" t="s">
        <v>273</v>
      </c>
      <c r="J74" s="44" t="s">
        <v>466</v>
      </c>
      <c r="K74" s="44" t="s">
        <v>431</v>
      </c>
      <c r="L74" s="44" t="s">
        <v>432</v>
      </c>
    </row>
    <row r="75" spans="1:15" ht="56.55" customHeight="1">
      <c r="B75" s="44"/>
      <c r="C75" s="44"/>
      <c r="D75" s="45"/>
      <c r="E75" s="45"/>
      <c r="F75" s="45"/>
      <c r="G75" s="71"/>
      <c r="H75" s="45"/>
      <c r="I75" s="43"/>
      <c r="J75" s="44"/>
      <c r="K75" s="44"/>
      <c r="L75" s="44" t="s">
        <v>433</v>
      </c>
    </row>
    <row r="76" spans="1:15" ht="56.55" customHeight="1">
      <c r="B76" s="44"/>
      <c r="C76" s="44"/>
      <c r="D76" s="45"/>
      <c r="E76" s="45"/>
      <c r="F76" s="45"/>
      <c r="G76" s="71"/>
      <c r="H76" s="45"/>
      <c r="I76" s="43" t="s">
        <v>273</v>
      </c>
      <c r="J76" s="44" t="s">
        <v>466</v>
      </c>
      <c r="K76" s="44" t="s">
        <v>431</v>
      </c>
      <c r="L76" s="44" t="s">
        <v>434</v>
      </c>
    </row>
    <row r="77" spans="1:15" ht="56.55" customHeight="1">
      <c r="B77" s="44"/>
      <c r="C77" s="44"/>
      <c r="D77" s="45"/>
      <c r="E77" s="45"/>
      <c r="F77" s="45"/>
      <c r="G77" s="71"/>
      <c r="H77" s="45"/>
      <c r="I77" s="43"/>
      <c r="J77" s="44"/>
      <c r="K77" s="44"/>
      <c r="L77" s="44" t="s">
        <v>435</v>
      </c>
    </row>
    <row r="78" spans="1:15" ht="51" customHeight="1">
      <c r="C78" s="44" t="s">
        <v>275</v>
      </c>
      <c r="D78" s="43" t="s">
        <v>183</v>
      </c>
      <c r="E78" s="43">
        <v>10</v>
      </c>
      <c r="F78" s="43">
        <v>15</v>
      </c>
      <c r="G78" s="55"/>
      <c r="H78" s="43">
        <v>15</v>
      </c>
      <c r="I78" s="43" t="s">
        <v>273</v>
      </c>
    </row>
    <row r="79" spans="1:15" ht="70.5" customHeight="1">
      <c r="A79" s="57" t="s">
        <v>379</v>
      </c>
      <c r="B79" s="44" t="s">
        <v>473</v>
      </c>
      <c r="C79" s="44" t="s">
        <v>474</v>
      </c>
      <c r="D79" s="46">
        <v>4.3900000000000002E-2</v>
      </c>
      <c r="E79" s="43"/>
      <c r="F79" s="43"/>
      <c r="G79" s="55"/>
      <c r="H79" s="43"/>
      <c r="I79" s="43" t="s">
        <v>9</v>
      </c>
      <c r="J79" s="353" t="s">
        <v>465</v>
      </c>
      <c r="K79" s="353" t="s">
        <v>453</v>
      </c>
      <c r="L79" s="353" t="s">
        <v>454</v>
      </c>
      <c r="M79" s="39"/>
    </row>
    <row r="80" spans="1:15" ht="15.6">
      <c r="C80" s="44" t="s">
        <v>475</v>
      </c>
      <c r="D80" s="46">
        <v>8.8000000000000005E-3</v>
      </c>
      <c r="E80" s="43"/>
      <c r="F80" s="43"/>
      <c r="G80" s="55"/>
      <c r="H80" s="43"/>
      <c r="I80" s="43"/>
    </row>
    <row r="81" spans="1:13" ht="31.2">
      <c r="B81" s="44"/>
      <c r="C81" s="44" t="s">
        <v>476</v>
      </c>
      <c r="D81" s="46">
        <v>0.14399999999999999</v>
      </c>
      <c r="E81" s="43"/>
      <c r="F81" s="43"/>
      <c r="G81" s="55"/>
      <c r="H81" s="43"/>
      <c r="I81" s="43" t="s">
        <v>9</v>
      </c>
      <c r="J81" s="44" t="s">
        <v>465</v>
      </c>
      <c r="K81" s="44" t="s">
        <v>440</v>
      </c>
      <c r="L81" s="44" t="s">
        <v>441</v>
      </c>
    </row>
    <row r="82" spans="1:13" ht="46.8">
      <c r="A82" s="57" t="s">
        <v>380</v>
      </c>
      <c r="B82" s="44" t="s">
        <v>276</v>
      </c>
      <c r="C82" s="44" t="s">
        <v>277</v>
      </c>
      <c r="D82" s="43" t="s">
        <v>183</v>
      </c>
      <c r="E82" s="43">
        <v>5</v>
      </c>
      <c r="F82" s="43">
        <v>5</v>
      </c>
      <c r="G82" s="55"/>
      <c r="H82" s="43">
        <v>10</v>
      </c>
      <c r="I82" s="43" t="s">
        <v>372</v>
      </c>
    </row>
    <row r="83" spans="1:13" s="54" customFormat="1" ht="27.45" customHeight="1">
      <c r="A83" s="57"/>
      <c r="B83" s="651" t="s">
        <v>278</v>
      </c>
      <c r="C83" s="651"/>
      <c r="D83" s="651"/>
      <c r="E83" s="651"/>
      <c r="F83" s="651"/>
      <c r="G83" s="651"/>
      <c r="H83" s="651"/>
      <c r="I83" s="651"/>
      <c r="J83" s="51"/>
      <c r="K83" s="51"/>
      <c r="L83" s="51"/>
      <c r="M83" s="62"/>
    </row>
    <row r="84" spans="1:13" ht="46.8">
      <c r="A84" s="57" t="s">
        <v>374</v>
      </c>
      <c r="B84" s="44" t="s">
        <v>279</v>
      </c>
      <c r="C84" s="44" t="s">
        <v>280</v>
      </c>
      <c r="D84" s="43">
        <v>0</v>
      </c>
      <c r="E84" s="43">
        <v>1</v>
      </c>
      <c r="F84" s="43">
        <v>1</v>
      </c>
      <c r="G84" s="55">
        <v>0</v>
      </c>
      <c r="H84" s="43">
        <v>1</v>
      </c>
      <c r="I84" s="43" t="s">
        <v>233</v>
      </c>
    </row>
    <row r="85" spans="1:13" ht="15.6">
      <c r="C85" s="44" t="s">
        <v>375</v>
      </c>
      <c r="D85" s="43">
        <v>1</v>
      </c>
      <c r="E85" s="43">
        <v>1</v>
      </c>
      <c r="F85" s="43">
        <v>2</v>
      </c>
      <c r="G85" s="55">
        <v>0</v>
      </c>
      <c r="H85" s="43">
        <v>2</v>
      </c>
      <c r="I85" s="43" t="s">
        <v>233</v>
      </c>
    </row>
    <row r="86" spans="1:13" ht="15.6">
      <c r="C86" s="44" t="s">
        <v>281</v>
      </c>
      <c r="D86" s="43" t="s">
        <v>183</v>
      </c>
      <c r="E86" s="43">
        <v>1</v>
      </c>
      <c r="F86" s="43">
        <v>2</v>
      </c>
      <c r="G86" s="55">
        <v>0</v>
      </c>
      <c r="H86" s="43">
        <v>2</v>
      </c>
      <c r="I86" s="43" t="s">
        <v>233</v>
      </c>
    </row>
    <row r="87" spans="1:13" ht="31.05" customHeight="1">
      <c r="C87" s="44" t="s">
        <v>282</v>
      </c>
      <c r="D87" s="43">
        <v>8</v>
      </c>
      <c r="E87" s="43">
        <v>1</v>
      </c>
      <c r="F87" s="43">
        <v>1</v>
      </c>
      <c r="G87" s="55">
        <v>0</v>
      </c>
      <c r="H87" s="43">
        <v>1</v>
      </c>
      <c r="I87" s="43" t="s">
        <v>283</v>
      </c>
    </row>
    <row r="88" spans="1:13" ht="15.6">
      <c r="C88" s="49" t="s">
        <v>364</v>
      </c>
      <c r="D88" s="43">
        <v>1</v>
      </c>
      <c r="E88" s="43">
        <v>1</v>
      </c>
      <c r="F88" s="43">
        <v>1</v>
      </c>
      <c r="G88" s="55">
        <v>0</v>
      </c>
      <c r="H88" s="43">
        <v>1</v>
      </c>
      <c r="I88" s="43" t="s">
        <v>233</v>
      </c>
    </row>
    <row r="89" spans="1:13" ht="31.2">
      <c r="C89" s="44" t="s">
        <v>284</v>
      </c>
      <c r="D89" s="43" t="s">
        <v>183</v>
      </c>
      <c r="E89" s="43">
        <v>1</v>
      </c>
      <c r="F89" s="43">
        <v>2</v>
      </c>
      <c r="G89" s="55">
        <v>1</v>
      </c>
      <c r="H89" s="43">
        <v>1</v>
      </c>
      <c r="I89" s="43" t="s">
        <v>283</v>
      </c>
    </row>
    <row r="90" spans="1:13" ht="31.2">
      <c r="A90" s="57" t="s">
        <v>377</v>
      </c>
      <c r="B90" s="52" t="s">
        <v>285</v>
      </c>
      <c r="C90" s="44" t="s">
        <v>286</v>
      </c>
      <c r="D90" s="43">
        <v>20</v>
      </c>
      <c r="E90" s="43">
        <v>20</v>
      </c>
      <c r="F90" s="43">
        <v>20</v>
      </c>
      <c r="G90" s="55"/>
      <c r="H90" s="43">
        <v>20</v>
      </c>
      <c r="I90" s="43" t="s">
        <v>233</v>
      </c>
    </row>
    <row r="91" spans="1:13" ht="15.6">
      <c r="C91" s="44" t="s">
        <v>287</v>
      </c>
      <c r="D91" s="45">
        <v>0.1</v>
      </c>
      <c r="E91" s="45">
        <v>0.3</v>
      </c>
      <c r="F91" s="45">
        <v>0.6</v>
      </c>
      <c r="G91" s="71"/>
      <c r="H91" s="45">
        <v>1</v>
      </c>
      <c r="I91" s="43" t="s">
        <v>233</v>
      </c>
    </row>
    <row r="92" spans="1:13" ht="15.6">
      <c r="C92" s="44" t="s">
        <v>288</v>
      </c>
      <c r="D92" s="45">
        <v>0</v>
      </c>
      <c r="E92" s="45">
        <v>0.2</v>
      </c>
      <c r="F92" s="45">
        <v>0.4</v>
      </c>
      <c r="G92" s="71"/>
      <c r="H92" s="45">
        <v>1</v>
      </c>
      <c r="I92" s="43" t="s">
        <v>233</v>
      </c>
    </row>
    <row r="93" spans="1:13" ht="31.2">
      <c r="C93" s="44" t="s">
        <v>289</v>
      </c>
      <c r="D93" s="45">
        <v>0</v>
      </c>
      <c r="E93" s="45">
        <v>0.5</v>
      </c>
      <c r="F93" s="45">
        <v>1</v>
      </c>
      <c r="G93" s="71"/>
      <c r="H93" s="43" t="s">
        <v>183</v>
      </c>
      <c r="I93" s="43" t="s">
        <v>233</v>
      </c>
    </row>
    <row r="94" spans="1:13" ht="15.6">
      <c r="C94" s="44" t="s">
        <v>290</v>
      </c>
      <c r="D94" s="45">
        <v>0</v>
      </c>
      <c r="E94" s="43" t="s">
        <v>183</v>
      </c>
      <c r="F94" s="45">
        <v>0.5</v>
      </c>
      <c r="G94" s="71"/>
      <c r="H94" s="45">
        <v>1</v>
      </c>
      <c r="I94" s="43" t="s">
        <v>233</v>
      </c>
    </row>
    <row r="95" spans="1:13" ht="15.6">
      <c r="C95" s="44" t="s">
        <v>291</v>
      </c>
      <c r="D95" s="45">
        <v>0.2</v>
      </c>
      <c r="E95" s="45">
        <v>0.4</v>
      </c>
      <c r="F95" s="45">
        <v>0.6</v>
      </c>
      <c r="G95" s="71"/>
      <c r="H95" s="45">
        <v>0.8</v>
      </c>
      <c r="I95" s="43" t="s">
        <v>233</v>
      </c>
    </row>
    <row r="96" spans="1:13" ht="46.8">
      <c r="A96" s="57" t="s">
        <v>378</v>
      </c>
      <c r="B96" s="52" t="s">
        <v>292</v>
      </c>
      <c r="C96" s="44" t="s">
        <v>293</v>
      </c>
      <c r="D96" s="43" t="s">
        <v>183</v>
      </c>
      <c r="E96" s="43">
        <v>2</v>
      </c>
      <c r="F96" s="43">
        <v>2</v>
      </c>
      <c r="G96" s="55"/>
      <c r="H96" s="43">
        <v>2</v>
      </c>
      <c r="I96" s="43" t="s">
        <v>233</v>
      </c>
    </row>
    <row r="97" spans="1:12" ht="62.4">
      <c r="C97" s="44" t="s">
        <v>294</v>
      </c>
      <c r="D97" s="43" t="s">
        <v>183</v>
      </c>
      <c r="E97" s="43" t="s">
        <v>295</v>
      </c>
      <c r="F97" s="43" t="s">
        <v>295</v>
      </c>
      <c r="G97" s="55"/>
      <c r="H97" s="43" t="s">
        <v>295</v>
      </c>
      <c r="I97" s="43" t="s">
        <v>296</v>
      </c>
    </row>
    <row r="98" spans="1:12" ht="46.8">
      <c r="C98" s="44" t="s">
        <v>297</v>
      </c>
      <c r="D98" s="43" t="s">
        <v>183</v>
      </c>
      <c r="E98" s="43" t="s">
        <v>298</v>
      </c>
      <c r="F98" s="43" t="s">
        <v>299</v>
      </c>
      <c r="G98" s="55">
        <v>0</v>
      </c>
      <c r="H98" s="43" t="s">
        <v>299</v>
      </c>
      <c r="I98" s="43" t="s">
        <v>283</v>
      </c>
      <c r="K98" s="44"/>
    </row>
    <row r="99" spans="1:12" ht="93.6">
      <c r="A99" s="57" t="s">
        <v>379</v>
      </c>
      <c r="B99" s="44" t="s">
        <v>300</v>
      </c>
      <c r="C99" s="44" t="s">
        <v>301</v>
      </c>
      <c r="D99" s="43" t="s">
        <v>302</v>
      </c>
      <c r="E99" s="43"/>
      <c r="F99" s="43"/>
      <c r="G99" s="55"/>
      <c r="H99" s="43"/>
      <c r="I99" s="43" t="s">
        <v>9</v>
      </c>
      <c r="J99" s="44" t="s">
        <v>459</v>
      </c>
      <c r="K99" s="44" t="s">
        <v>408</v>
      </c>
      <c r="L99" s="44" t="s">
        <v>409</v>
      </c>
    </row>
    <row r="100" spans="1:12" ht="55.5" customHeight="1">
      <c r="A100" s="57" t="s">
        <v>380</v>
      </c>
      <c r="B100" s="44" t="s">
        <v>303</v>
      </c>
      <c r="C100" s="44" t="s">
        <v>304</v>
      </c>
      <c r="D100" s="45">
        <v>0.1</v>
      </c>
      <c r="E100" s="45">
        <v>0.3</v>
      </c>
      <c r="F100" s="45">
        <v>0.6</v>
      </c>
      <c r="G100" s="71"/>
      <c r="H100" s="45">
        <v>1</v>
      </c>
      <c r="I100" s="43" t="s">
        <v>305</v>
      </c>
      <c r="J100" s="44"/>
      <c r="K100" s="44"/>
    </row>
    <row r="101" spans="1:12" ht="62.4">
      <c r="A101" s="57" t="s">
        <v>381</v>
      </c>
      <c r="B101" s="44" t="s">
        <v>306</v>
      </c>
      <c r="C101" s="44" t="s">
        <v>307</v>
      </c>
      <c r="D101" s="43">
        <v>138</v>
      </c>
      <c r="E101" s="43">
        <v>150</v>
      </c>
      <c r="F101" s="43">
        <v>160</v>
      </c>
      <c r="G101" s="55"/>
      <c r="H101" s="43">
        <v>170</v>
      </c>
      <c r="I101" s="43" t="s">
        <v>228</v>
      </c>
      <c r="J101" s="44" t="s">
        <v>467</v>
      </c>
      <c r="K101" s="44" t="s">
        <v>449</v>
      </c>
      <c r="L101" s="44" t="s">
        <v>450</v>
      </c>
    </row>
    <row r="102" spans="1:12" ht="62.4">
      <c r="A102" s="57" t="s">
        <v>382</v>
      </c>
      <c r="B102" s="44" t="s">
        <v>308</v>
      </c>
      <c r="C102" s="44" t="s">
        <v>309</v>
      </c>
      <c r="D102" s="43" t="s">
        <v>183</v>
      </c>
      <c r="E102" s="43">
        <v>3</v>
      </c>
      <c r="F102" s="43">
        <v>4</v>
      </c>
      <c r="G102" s="55"/>
      <c r="H102" s="43">
        <v>5</v>
      </c>
      <c r="I102" s="43" t="s">
        <v>310</v>
      </c>
    </row>
    <row r="103" spans="1:12" ht="46.8">
      <c r="A103" s="57" t="s">
        <v>383</v>
      </c>
      <c r="B103" s="44" t="s">
        <v>311</v>
      </c>
      <c r="C103" s="44" t="s">
        <v>312</v>
      </c>
      <c r="D103" s="43" t="s">
        <v>183</v>
      </c>
      <c r="E103" s="43">
        <v>20</v>
      </c>
      <c r="F103" s="43">
        <v>40</v>
      </c>
      <c r="G103" s="55"/>
      <c r="H103" s="43">
        <v>60</v>
      </c>
      <c r="I103" s="43" t="s">
        <v>313</v>
      </c>
      <c r="J103" s="353" t="s">
        <v>468</v>
      </c>
      <c r="K103" s="353" t="s">
        <v>447</v>
      </c>
      <c r="L103" s="353" t="s">
        <v>448</v>
      </c>
    </row>
    <row r="104" spans="1:12" ht="78">
      <c r="A104" s="57" t="s">
        <v>384</v>
      </c>
      <c r="B104" s="44" t="s">
        <v>314</v>
      </c>
      <c r="C104" s="44" t="s">
        <v>315</v>
      </c>
      <c r="D104" s="43" t="s">
        <v>183</v>
      </c>
      <c r="E104" s="43">
        <v>20</v>
      </c>
      <c r="F104" s="43">
        <v>30</v>
      </c>
      <c r="G104" s="55"/>
      <c r="H104" s="43">
        <v>40</v>
      </c>
      <c r="I104" s="43" t="s">
        <v>316</v>
      </c>
    </row>
    <row r="105" spans="1:12" ht="46.8">
      <c r="A105" s="57" t="s">
        <v>385</v>
      </c>
      <c r="B105" s="44" t="s">
        <v>317</v>
      </c>
      <c r="C105" s="44" t="s">
        <v>318</v>
      </c>
      <c r="D105" s="43" t="s">
        <v>183</v>
      </c>
      <c r="E105" s="43" t="s">
        <v>183</v>
      </c>
      <c r="F105" s="43" t="s">
        <v>183</v>
      </c>
      <c r="G105" s="55"/>
      <c r="H105" s="43"/>
      <c r="I105" s="43" t="s">
        <v>319</v>
      </c>
    </row>
    <row r="106" spans="1:12" ht="31.2">
      <c r="A106" s="57" t="s">
        <v>386</v>
      </c>
      <c r="B106" s="44" t="s">
        <v>320</v>
      </c>
      <c r="C106" s="44" t="s">
        <v>321</v>
      </c>
      <c r="D106" s="43" t="s">
        <v>183</v>
      </c>
      <c r="E106" s="43" t="s">
        <v>183</v>
      </c>
      <c r="F106" s="43"/>
      <c r="G106" s="55"/>
      <c r="H106" s="43"/>
      <c r="I106" s="43" t="s">
        <v>373</v>
      </c>
    </row>
    <row r="107" spans="1:12" ht="15.6">
      <c r="C107" s="44" t="s">
        <v>322</v>
      </c>
      <c r="D107" s="43">
        <v>0</v>
      </c>
      <c r="E107" s="43">
        <v>20</v>
      </c>
      <c r="F107" s="43">
        <v>20</v>
      </c>
      <c r="G107" s="55"/>
      <c r="H107" s="43">
        <v>20</v>
      </c>
      <c r="I107" s="43" t="s">
        <v>323</v>
      </c>
    </row>
    <row r="108" spans="1:12" ht="30" customHeight="1">
      <c r="B108" s="651" t="s">
        <v>324</v>
      </c>
      <c r="C108" s="651"/>
      <c r="D108" s="651"/>
      <c r="E108" s="651"/>
      <c r="F108" s="651"/>
      <c r="G108" s="651"/>
      <c r="H108" s="651"/>
      <c r="I108" s="651"/>
    </row>
    <row r="109" spans="1:12" ht="15.6">
      <c r="A109" s="57" t="s">
        <v>374</v>
      </c>
      <c r="B109" s="53" t="s">
        <v>325</v>
      </c>
      <c r="C109" s="44" t="s">
        <v>326</v>
      </c>
      <c r="D109" s="43">
        <v>20</v>
      </c>
      <c r="E109" s="43">
        <v>20</v>
      </c>
      <c r="F109" s="43">
        <v>30</v>
      </c>
      <c r="G109" s="55">
        <v>28</v>
      </c>
      <c r="H109" s="43">
        <v>40</v>
      </c>
      <c r="I109" s="43" t="s">
        <v>233</v>
      </c>
    </row>
    <row r="110" spans="1:12" ht="31.2">
      <c r="C110" s="44" t="s">
        <v>327</v>
      </c>
      <c r="D110" s="43" t="s">
        <v>183</v>
      </c>
      <c r="E110" s="43">
        <v>2</v>
      </c>
      <c r="F110" s="43">
        <v>2</v>
      </c>
      <c r="G110" s="55">
        <v>15</v>
      </c>
      <c r="H110" s="43">
        <v>3</v>
      </c>
      <c r="I110" s="43" t="s">
        <v>233</v>
      </c>
    </row>
    <row r="111" spans="1:12" ht="15.6">
      <c r="C111" s="44" t="s">
        <v>328</v>
      </c>
      <c r="D111" s="43" t="s">
        <v>183</v>
      </c>
      <c r="E111" s="43">
        <v>2</v>
      </c>
      <c r="F111" s="43">
        <v>2</v>
      </c>
      <c r="G111" s="55">
        <v>5</v>
      </c>
      <c r="H111" s="43">
        <v>3</v>
      </c>
      <c r="I111" s="43" t="s">
        <v>233</v>
      </c>
    </row>
    <row r="112" spans="1:12" ht="31.2">
      <c r="C112" s="44" t="s">
        <v>329</v>
      </c>
      <c r="D112" s="43">
        <v>17</v>
      </c>
      <c r="E112" s="43">
        <v>17</v>
      </c>
      <c r="F112" s="43">
        <v>17</v>
      </c>
      <c r="G112" s="55">
        <v>6</v>
      </c>
      <c r="H112" s="43">
        <v>17</v>
      </c>
      <c r="I112" s="43" t="s">
        <v>233</v>
      </c>
    </row>
    <row r="113" spans="1:12" ht="46.8">
      <c r="A113" s="57" t="s">
        <v>377</v>
      </c>
      <c r="B113" s="59" t="s">
        <v>330</v>
      </c>
      <c r="C113" s="44" t="s">
        <v>331</v>
      </c>
      <c r="D113" s="43" t="s">
        <v>183</v>
      </c>
      <c r="E113" s="43">
        <v>10</v>
      </c>
      <c r="F113" s="43">
        <v>15</v>
      </c>
      <c r="G113" s="55">
        <v>10</v>
      </c>
      <c r="H113" s="43">
        <v>15</v>
      </c>
      <c r="I113" s="43" t="s">
        <v>233</v>
      </c>
      <c r="J113" s="44" t="s">
        <v>459</v>
      </c>
      <c r="K113" s="44" t="s">
        <v>403</v>
      </c>
      <c r="L113" s="44" t="s">
        <v>404</v>
      </c>
    </row>
    <row r="114" spans="1:12" ht="46.8">
      <c r="B114" s="53"/>
      <c r="C114" s="44"/>
      <c r="D114" s="43"/>
      <c r="E114" s="43"/>
      <c r="F114" s="43"/>
      <c r="G114" s="55"/>
      <c r="H114" s="43"/>
      <c r="I114" s="43"/>
      <c r="J114" s="44"/>
      <c r="L114" s="44" t="s">
        <v>405</v>
      </c>
    </row>
    <row r="115" spans="1:12" ht="46.8">
      <c r="B115" s="53"/>
      <c r="C115" s="44"/>
      <c r="D115" s="43"/>
      <c r="E115" s="43"/>
      <c r="F115" s="43"/>
      <c r="G115" s="55"/>
      <c r="H115" s="43"/>
      <c r="I115" s="43"/>
      <c r="J115" s="44"/>
      <c r="L115" s="44" t="s">
        <v>406</v>
      </c>
    </row>
    <row r="116" spans="1:12" ht="46.8">
      <c r="B116" s="53"/>
      <c r="C116" s="44"/>
      <c r="D116" s="43"/>
      <c r="E116" s="43"/>
      <c r="F116" s="43"/>
      <c r="G116" s="55"/>
      <c r="H116" s="43"/>
      <c r="I116" s="43"/>
      <c r="J116" s="44"/>
      <c r="L116" s="44" t="s">
        <v>407</v>
      </c>
    </row>
    <row r="117" spans="1:12" ht="46.8">
      <c r="B117" s="53"/>
      <c r="C117" s="44"/>
      <c r="D117" s="43"/>
      <c r="E117" s="43"/>
      <c r="F117" s="43"/>
      <c r="G117" s="55"/>
      <c r="H117" s="43"/>
      <c r="I117" s="43"/>
      <c r="J117" s="44" t="s">
        <v>466</v>
      </c>
      <c r="K117" s="44" t="s">
        <v>439</v>
      </c>
      <c r="L117" s="44" t="s">
        <v>404</v>
      </c>
    </row>
    <row r="118" spans="1:12" ht="31.2">
      <c r="C118" s="44" t="s">
        <v>332</v>
      </c>
      <c r="D118" s="43">
        <v>20000</v>
      </c>
      <c r="E118" s="43">
        <v>20000</v>
      </c>
      <c r="F118" s="43">
        <v>20000</v>
      </c>
      <c r="G118" s="55">
        <v>8000</v>
      </c>
      <c r="H118" s="43">
        <v>20000</v>
      </c>
      <c r="I118" s="43" t="s">
        <v>233</v>
      </c>
    </row>
    <row r="119" spans="1:12" ht="93.6">
      <c r="A119" s="57" t="s">
        <v>378</v>
      </c>
      <c r="B119" s="44" t="s">
        <v>333</v>
      </c>
      <c r="C119" s="44" t="s">
        <v>334</v>
      </c>
      <c r="D119" s="43" t="s">
        <v>183</v>
      </c>
      <c r="E119" s="43"/>
      <c r="F119" s="43"/>
      <c r="G119" s="55"/>
      <c r="H119" s="43"/>
      <c r="I119" s="43" t="s">
        <v>335</v>
      </c>
    </row>
    <row r="120" spans="1:12" ht="31.2">
      <c r="A120" s="57" t="s">
        <v>379</v>
      </c>
      <c r="B120" s="44" t="s">
        <v>336</v>
      </c>
      <c r="C120" s="44" t="s">
        <v>337</v>
      </c>
      <c r="D120" s="43" t="s">
        <v>183</v>
      </c>
      <c r="E120" s="43"/>
      <c r="F120" s="43"/>
      <c r="G120" s="55"/>
      <c r="H120" s="43"/>
      <c r="I120" s="43" t="s">
        <v>338</v>
      </c>
    </row>
    <row r="121" spans="1:12" ht="31.2">
      <c r="A121" s="57" t="s">
        <v>380</v>
      </c>
      <c r="B121" s="44" t="s">
        <v>339</v>
      </c>
      <c r="C121" s="44" t="s">
        <v>340</v>
      </c>
      <c r="D121" s="43" t="s">
        <v>183</v>
      </c>
      <c r="E121" s="43"/>
      <c r="F121" s="43"/>
      <c r="G121" s="55"/>
      <c r="H121" s="43"/>
      <c r="I121" s="43" t="s">
        <v>341</v>
      </c>
    </row>
    <row r="122" spans="1:12" ht="31.2">
      <c r="A122" s="57" t="s">
        <v>381</v>
      </c>
      <c r="B122" s="647" t="s">
        <v>342</v>
      </c>
      <c r="C122" s="44" t="s">
        <v>365</v>
      </c>
      <c r="D122" s="43">
        <v>4</v>
      </c>
      <c r="E122" s="43">
        <v>5</v>
      </c>
      <c r="F122" s="43">
        <v>6</v>
      </c>
      <c r="G122" s="55"/>
      <c r="H122" s="43">
        <v>7</v>
      </c>
      <c r="I122" s="43" t="s">
        <v>338</v>
      </c>
    </row>
    <row r="123" spans="1:12" ht="15.6">
      <c r="B123" s="647"/>
      <c r="C123" s="44" t="s">
        <v>366</v>
      </c>
      <c r="D123" s="43" t="s">
        <v>183</v>
      </c>
      <c r="E123" s="43"/>
      <c r="F123" s="43"/>
      <c r="G123" s="55"/>
      <c r="H123" s="43"/>
      <c r="I123" s="43" t="s">
        <v>343</v>
      </c>
    </row>
    <row r="124" spans="1:12" ht="31.2">
      <c r="A124" s="57" t="s">
        <v>382</v>
      </c>
      <c r="B124" s="44" t="s">
        <v>344</v>
      </c>
      <c r="C124" s="44" t="s">
        <v>345</v>
      </c>
      <c r="D124" s="43" t="s">
        <v>183</v>
      </c>
      <c r="E124" s="43"/>
      <c r="F124" s="43"/>
      <c r="G124" s="55"/>
      <c r="H124" s="43"/>
      <c r="I124" s="43" t="s">
        <v>346</v>
      </c>
    </row>
    <row r="125" spans="1:12" ht="45.45" customHeight="1">
      <c r="A125" s="57" t="s">
        <v>383</v>
      </c>
      <c r="B125" s="44" t="s">
        <v>347</v>
      </c>
      <c r="C125" s="44" t="s">
        <v>348</v>
      </c>
      <c r="D125" s="43"/>
      <c r="E125" s="43"/>
      <c r="F125" s="43"/>
      <c r="G125" s="55"/>
      <c r="H125" s="43"/>
      <c r="I125" s="43" t="s">
        <v>349</v>
      </c>
    </row>
    <row r="126" spans="1:12" ht="15.6">
      <c r="A126" s="57" t="s">
        <v>384</v>
      </c>
      <c r="B126" s="44" t="s">
        <v>350</v>
      </c>
      <c r="C126" s="44" t="s">
        <v>351</v>
      </c>
      <c r="D126" s="43" t="s">
        <v>183</v>
      </c>
      <c r="E126" s="43"/>
      <c r="F126" s="43"/>
      <c r="G126" s="55"/>
      <c r="H126" s="43"/>
      <c r="I126" s="43" t="s">
        <v>352</v>
      </c>
    </row>
    <row r="127" spans="1:12" ht="31.2">
      <c r="A127" s="57" t="s">
        <v>385</v>
      </c>
      <c r="B127" s="44" t="s">
        <v>353</v>
      </c>
      <c r="C127" s="44" t="s">
        <v>354</v>
      </c>
      <c r="D127" s="43" t="s">
        <v>183</v>
      </c>
      <c r="E127" s="43"/>
      <c r="F127" s="43"/>
      <c r="G127" s="55"/>
      <c r="H127" s="43"/>
      <c r="I127" s="43" t="s">
        <v>355</v>
      </c>
    </row>
    <row r="128" spans="1:12" ht="31.2">
      <c r="C128" s="44" t="s">
        <v>356</v>
      </c>
      <c r="D128" s="43" t="s">
        <v>183</v>
      </c>
      <c r="E128" s="43"/>
      <c r="F128" s="43"/>
      <c r="G128" s="55"/>
      <c r="H128" s="43"/>
      <c r="I128" s="43" t="s">
        <v>357</v>
      </c>
    </row>
    <row r="129" spans="1:9" ht="15.6">
      <c r="C129" s="44" t="s">
        <v>358</v>
      </c>
      <c r="D129" s="43" t="s">
        <v>183</v>
      </c>
      <c r="E129" s="43"/>
      <c r="F129" s="43"/>
      <c r="G129" s="55"/>
      <c r="H129" s="43"/>
      <c r="I129" s="43" t="s">
        <v>359</v>
      </c>
    </row>
    <row r="130" spans="1:9" ht="31.2">
      <c r="C130" s="44" t="s">
        <v>360</v>
      </c>
      <c r="D130" s="43">
        <v>1</v>
      </c>
      <c r="E130" s="43">
        <v>1</v>
      </c>
      <c r="F130" s="43">
        <v>1</v>
      </c>
      <c r="G130" s="55"/>
      <c r="H130" s="43">
        <v>1</v>
      </c>
      <c r="I130" s="43" t="s">
        <v>359</v>
      </c>
    </row>
    <row r="131" spans="1:9" ht="46.8">
      <c r="A131" s="57" t="s">
        <v>386</v>
      </c>
      <c r="B131" s="44" t="s">
        <v>361</v>
      </c>
      <c r="C131" s="44" t="s">
        <v>362</v>
      </c>
      <c r="D131" s="43" t="s">
        <v>183</v>
      </c>
      <c r="E131" s="43"/>
      <c r="F131" s="43"/>
      <c r="G131" s="55"/>
      <c r="H131" s="43"/>
      <c r="I131" s="43" t="s">
        <v>359</v>
      </c>
    </row>
  </sheetData>
  <mergeCells count="15">
    <mergeCell ref="A2:H2"/>
    <mergeCell ref="O30:O31"/>
    <mergeCell ref="E4:F4"/>
    <mergeCell ref="B6:I6"/>
    <mergeCell ref="B30:B31"/>
    <mergeCell ref="C30:C31"/>
    <mergeCell ref="I30:I31"/>
    <mergeCell ref="B72:B73"/>
    <mergeCell ref="B83:I83"/>
    <mergeCell ref="B108:I108"/>
    <mergeCell ref="B122:B123"/>
    <mergeCell ref="B41:B42"/>
    <mergeCell ref="B43:I43"/>
    <mergeCell ref="B54:B55"/>
    <mergeCell ref="B69:I69"/>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8"/>
  <sheetViews>
    <sheetView rightToLeft="1" workbookViewId="0">
      <selection activeCell="A11" sqref="A11"/>
    </sheetView>
  </sheetViews>
  <sheetFormatPr defaultColWidth="8.77734375" defaultRowHeight="15.6"/>
  <cols>
    <col min="1" max="1" width="43.109375" style="77" customWidth="1"/>
    <col min="2" max="2" width="15.109375" style="77" customWidth="1"/>
    <col min="3" max="3" width="58.5546875" style="77" customWidth="1"/>
    <col min="4" max="4" width="14.77734375" style="77" customWidth="1"/>
    <col min="5" max="5" width="17.5546875" style="89" customWidth="1"/>
    <col min="6" max="16384" width="8.77734375" style="77"/>
  </cols>
  <sheetData>
    <row r="1" spans="1:5" s="82" customFormat="1">
      <c r="A1" s="656" t="s">
        <v>503</v>
      </c>
      <c r="B1" s="656"/>
      <c r="C1" s="656"/>
      <c r="D1" s="656"/>
      <c r="E1" s="656"/>
    </row>
    <row r="2" spans="1:5" s="78" customFormat="1">
      <c r="A2" s="78" t="s">
        <v>486</v>
      </c>
      <c r="E2" s="88"/>
    </row>
    <row r="3" spans="1:5">
      <c r="A3" s="77" t="s">
        <v>508</v>
      </c>
      <c r="E3" s="89" t="s">
        <v>487</v>
      </c>
    </row>
    <row r="4" spans="1:5" s="78" customFormat="1">
      <c r="A4" s="78" t="s">
        <v>507</v>
      </c>
      <c r="E4" s="88"/>
    </row>
    <row r="5" spans="1:5" s="82" customFormat="1" ht="31.2">
      <c r="A5" s="80" t="s">
        <v>488</v>
      </c>
      <c r="B5" s="80"/>
      <c r="C5" s="80" t="s">
        <v>489</v>
      </c>
      <c r="D5" s="81" t="s">
        <v>502</v>
      </c>
      <c r="E5" s="104" t="s">
        <v>490</v>
      </c>
    </row>
    <row r="6" spans="1:5">
      <c r="A6" s="44" t="s">
        <v>325</v>
      </c>
      <c r="B6" s="79"/>
      <c r="C6" s="44" t="s">
        <v>326</v>
      </c>
      <c r="D6" s="55">
        <v>28</v>
      </c>
      <c r="E6" s="105">
        <v>100</v>
      </c>
    </row>
    <row r="7" spans="1:5" ht="31.2">
      <c r="A7" s="79"/>
      <c r="B7" s="79"/>
      <c r="C7" s="44" t="s">
        <v>327</v>
      </c>
      <c r="D7" s="55">
        <v>15</v>
      </c>
      <c r="E7" s="105">
        <v>40</v>
      </c>
    </row>
    <row r="8" spans="1:5">
      <c r="A8" s="79"/>
      <c r="B8" s="79"/>
      <c r="C8" s="44" t="s">
        <v>328</v>
      </c>
      <c r="D8" s="55">
        <v>5</v>
      </c>
      <c r="E8" s="105">
        <v>30</v>
      </c>
    </row>
    <row r="9" spans="1:5">
      <c r="A9" s="79"/>
      <c r="B9" s="79"/>
      <c r="C9" s="44" t="s">
        <v>329</v>
      </c>
      <c r="D9" s="55">
        <v>6</v>
      </c>
      <c r="E9" s="105">
        <v>30</v>
      </c>
    </row>
    <row r="10" spans="1:5" s="86" customFormat="1">
      <c r="A10" s="83"/>
      <c r="B10" s="83"/>
      <c r="C10" s="84"/>
      <c r="D10" s="85"/>
      <c r="E10" s="106"/>
    </row>
    <row r="11" spans="1:5">
      <c r="A11" s="79" t="s">
        <v>330</v>
      </c>
      <c r="B11" s="79"/>
      <c r="C11" s="44" t="s">
        <v>331</v>
      </c>
      <c r="D11" s="55">
        <v>10</v>
      </c>
      <c r="E11" s="105">
        <v>60</v>
      </c>
    </row>
    <row r="12" spans="1:5" ht="31.2">
      <c r="A12" s="79"/>
      <c r="B12" s="79"/>
      <c r="C12" s="44" t="s">
        <v>332</v>
      </c>
      <c r="D12" s="55">
        <v>8000</v>
      </c>
      <c r="E12" s="105">
        <v>50000</v>
      </c>
    </row>
    <row r="13" spans="1:5">
      <c r="A13" s="79"/>
      <c r="B13" s="79"/>
      <c r="C13" s="44"/>
      <c r="D13" s="48"/>
      <c r="E13" s="91"/>
    </row>
    <row r="14" spans="1:5">
      <c r="A14" s="79"/>
      <c r="B14" s="79"/>
      <c r="C14" s="44"/>
      <c r="D14" s="48"/>
      <c r="E14" s="91"/>
    </row>
    <row r="15" spans="1:5" s="82" customFormat="1">
      <c r="A15" s="80" t="s">
        <v>491</v>
      </c>
      <c r="B15" s="80"/>
      <c r="C15" s="80"/>
      <c r="D15" s="80"/>
      <c r="E15" s="104"/>
    </row>
    <row r="16" spans="1:5">
      <c r="A16" s="79" t="s">
        <v>19</v>
      </c>
      <c r="B16" s="79"/>
      <c r="C16" s="79"/>
      <c r="D16" s="79"/>
      <c r="E16" s="91"/>
    </row>
    <row r="17" spans="1:5">
      <c r="A17" s="79" t="s">
        <v>17</v>
      </c>
      <c r="B17" s="79"/>
      <c r="C17" s="79"/>
      <c r="D17" s="79"/>
      <c r="E17" s="91"/>
    </row>
    <row r="18" spans="1:5">
      <c r="A18" s="79" t="s">
        <v>492</v>
      </c>
      <c r="B18" s="79"/>
      <c r="C18" s="79"/>
      <c r="D18" s="79"/>
      <c r="E18" s="91"/>
    </row>
    <row r="19" spans="1:5" s="78" customFormat="1">
      <c r="A19" s="78" t="s">
        <v>499</v>
      </c>
      <c r="E19" s="88"/>
    </row>
    <row r="20" spans="1:5">
      <c r="A20" s="77" t="s">
        <v>509</v>
      </c>
    </row>
    <row r="21" spans="1:5">
      <c r="A21" s="44" t="s">
        <v>493</v>
      </c>
      <c r="C21" s="44" t="s">
        <v>532</v>
      </c>
    </row>
    <row r="22" spans="1:5">
      <c r="A22" s="87"/>
      <c r="C22" s="87" t="s">
        <v>533</v>
      </c>
    </row>
    <row r="23" spans="1:5">
      <c r="A23" s="87"/>
      <c r="C23" s="87" t="s">
        <v>534</v>
      </c>
    </row>
    <row r="24" spans="1:5">
      <c r="A24" s="87"/>
      <c r="C24" s="87"/>
    </row>
    <row r="25" spans="1:5" s="78" customFormat="1">
      <c r="A25" s="78" t="s">
        <v>494</v>
      </c>
      <c r="E25" s="88"/>
    </row>
    <row r="26" spans="1:5">
      <c r="A26" s="44" t="s">
        <v>495</v>
      </c>
      <c r="C26" s="77" t="s">
        <v>531</v>
      </c>
    </row>
    <row r="27" spans="1:5" ht="46.8">
      <c r="A27" s="44" t="s">
        <v>496</v>
      </c>
      <c r="C27" s="44" t="s">
        <v>528</v>
      </c>
    </row>
    <row r="28" spans="1:5" ht="31.2">
      <c r="C28" s="44" t="s">
        <v>529</v>
      </c>
    </row>
    <row r="29" spans="1:5" ht="31.2">
      <c r="C29" s="44" t="s">
        <v>530</v>
      </c>
    </row>
    <row r="30" spans="1:5">
      <c r="C30" s="44"/>
    </row>
    <row r="31" spans="1:5" s="86" customFormat="1">
      <c r="A31" s="83"/>
      <c r="B31" s="83"/>
      <c r="C31" s="84"/>
      <c r="D31" s="85"/>
      <c r="E31" s="106"/>
    </row>
    <row r="32" spans="1:5">
      <c r="A32" s="77" t="s">
        <v>510</v>
      </c>
    </row>
    <row r="33" spans="1:5">
      <c r="A33" s="44" t="s">
        <v>493</v>
      </c>
    </row>
    <row r="34" spans="1:5" s="78" customFormat="1">
      <c r="A34" s="78" t="s">
        <v>494</v>
      </c>
      <c r="E34" s="88"/>
    </row>
    <row r="35" spans="1:5" ht="31.2">
      <c r="A35" s="44" t="s">
        <v>495</v>
      </c>
      <c r="C35" s="44" t="s">
        <v>515</v>
      </c>
    </row>
    <row r="36" spans="1:5">
      <c r="A36" s="44" t="s">
        <v>496</v>
      </c>
      <c r="C36" s="44" t="s">
        <v>512</v>
      </c>
    </row>
    <row r="37" spans="1:5">
      <c r="C37" s="44" t="s">
        <v>513</v>
      </c>
    </row>
    <row r="38" spans="1:5">
      <c r="C38" s="44" t="s">
        <v>514</v>
      </c>
    </row>
    <row r="39" spans="1:5">
      <c r="C39" s="44" t="s">
        <v>516</v>
      </c>
    </row>
    <row r="40" spans="1:5">
      <c r="A40" s="44" t="s">
        <v>495</v>
      </c>
      <c r="C40" s="44" t="s">
        <v>518</v>
      </c>
    </row>
    <row r="41" spans="1:5" ht="31.2">
      <c r="A41" s="44" t="s">
        <v>496</v>
      </c>
      <c r="C41" s="44" t="s">
        <v>519</v>
      </c>
    </row>
    <row r="42" spans="1:5" ht="31.2">
      <c r="C42" s="44" t="s">
        <v>520</v>
      </c>
    </row>
    <row r="43" spans="1:5" ht="31.2">
      <c r="C43" s="44" t="s">
        <v>521</v>
      </c>
    </row>
    <row r="44" spans="1:5">
      <c r="C44" s="44" t="s">
        <v>522</v>
      </c>
    </row>
    <row r="45" spans="1:5">
      <c r="C45" s="44" t="s">
        <v>523</v>
      </c>
    </row>
    <row r="46" spans="1:5">
      <c r="C46" s="44" t="s">
        <v>524</v>
      </c>
    </row>
    <row r="47" spans="1:5">
      <c r="A47" s="44" t="s">
        <v>495</v>
      </c>
      <c r="C47" s="77" t="s">
        <v>527</v>
      </c>
    </row>
    <row r="48" spans="1:5" ht="46.8">
      <c r="A48" s="44" t="s">
        <v>496</v>
      </c>
      <c r="C48" s="44" t="s">
        <v>525</v>
      </c>
    </row>
    <row r="49" spans="1:5" ht="62.4">
      <c r="C49" s="44" t="s">
        <v>526</v>
      </c>
    </row>
    <row r="50" spans="1:5">
      <c r="C50" s="87"/>
    </row>
    <row r="51" spans="1:5">
      <c r="C51" s="87"/>
    </row>
    <row r="52" spans="1:5">
      <c r="A52" s="77" t="s">
        <v>497</v>
      </c>
    </row>
    <row r="53" spans="1:5" s="86" customFormat="1">
      <c r="A53" s="83"/>
      <c r="B53" s="83"/>
      <c r="C53" s="84"/>
      <c r="D53" s="85"/>
      <c r="E53" s="106"/>
    </row>
    <row r="54" spans="1:5" s="78" customFormat="1">
      <c r="A54" s="78" t="s">
        <v>498</v>
      </c>
      <c r="E54" s="88"/>
    </row>
    <row r="57" spans="1:5" s="78" customFormat="1">
      <c r="A57" s="78" t="s">
        <v>501</v>
      </c>
      <c r="E57" s="88"/>
    </row>
    <row r="58" spans="1:5">
      <c r="A58" s="44" t="s">
        <v>535</v>
      </c>
    </row>
    <row r="59" spans="1:5">
      <c r="A59" s="87" t="s">
        <v>536</v>
      </c>
    </row>
    <row r="60" spans="1:5">
      <c r="A60" s="87" t="s">
        <v>537</v>
      </c>
    </row>
    <row r="62" spans="1:5" s="86" customFormat="1">
      <c r="A62" s="83"/>
      <c r="B62" s="83"/>
      <c r="C62" s="84"/>
      <c r="D62" s="85"/>
      <c r="E62" s="106"/>
    </row>
    <row r="63" spans="1:5" ht="36.450000000000003" customHeight="1">
      <c r="A63" s="44" t="s">
        <v>517</v>
      </c>
    </row>
    <row r="64" spans="1:5" ht="31.2">
      <c r="A64" s="44" t="s">
        <v>102</v>
      </c>
    </row>
    <row r="65" spans="1:5" ht="62.4">
      <c r="A65" s="44" t="s">
        <v>511</v>
      </c>
    </row>
    <row r="66" spans="1:5" s="78" customFormat="1">
      <c r="A66" s="78" t="s">
        <v>504</v>
      </c>
      <c r="E66" s="88"/>
    </row>
    <row r="72" spans="1:5" s="78" customFormat="1">
      <c r="A72" s="78" t="s">
        <v>505</v>
      </c>
      <c r="E72" s="88"/>
    </row>
    <row r="78" spans="1:5" s="78" customFormat="1">
      <c r="A78" s="78" t="s">
        <v>506</v>
      </c>
      <c r="E78" s="88"/>
    </row>
  </sheetData>
  <mergeCells count="1">
    <mergeCell ref="A1:E1"/>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17"/>
  <sheetViews>
    <sheetView rightToLeft="1" topLeftCell="A16" workbookViewId="0">
      <selection activeCell="B21" sqref="B21"/>
    </sheetView>
  </sheetViews>
  <sheetFormatPr defaultColWidth="8.77734375" defaultRowHeight="15.6"/>
  <cols>
    <col min="1" max="1" width="47.88671875" style="77" customWidth="1"/>
    <col min="2" max="2" width="41.21875" style="89" customWidth="1"/>
    <col min="3" max="3" width="44.77734375" style="89" customWidth="1"/>
    <col min="4" max="4" width="14.77734375" style="89" customWidth="1"/>
    <col min="5" max="5" width="17.5546875" style="77" customWidth="1"/>
    <col min="6" max="16384" width="8.77734375" style="77"/>
  </cols>
  <sheetData>
    <row r="1" spans="1:5" s="95" customFormat="1">
      <c r="A1" s="657" t="s">
        <v>538</v>
      </c>
      <c r="B1" s="657"/>
      <c r="C1" s="657"/>
      <c r="D1" s="657"/>
      <c r="E1" s="657"/>
    </row>
    <row r="2" spans="1:5" s="78" customFormat="1">
      <c r="A2" s="78" t="s">
        <v>539</v>
      </c>
      <c r="B2" s="88"/>
      <c r="C2" s="88"/>
      <c r="D2" s="88"/>
    </row>
    <row r="3" spans="1:5">
      <c r="A3" s="77" t="s">
        <v>551</v>
      </c>
    </row>
    <row r="4" spans="1:5">
      <c r="A4" s="77" t="s">
        <v>540</v>
      </c>
    </row>
    <row r="5" spans="1:5">
      <c r="A5" s="77" t="s">
        <v>554</v>
      </c>
      <c r="C5" s="89" t="s">
        <v>555</v>
      </c>
    </row>
    <row r="6" spans="1:5" s="78" customFormat="1">
      <c r="A6" s="78" t="s">
        <v>500</v>
      </c>
      <c r="B6" s="88"/>
      <c r="C6" s="88"/>
      <c r="D6" s="88"/>
    </row>
    <row r="7" spans="1:5" s="95" customFormat="1">
      <c r="A7" s="92" t="s">
        <v>541</v>
      </c>
      <c r="B7" s="93"/>
      <c r="C7" s="93"/>
      <c r="D7" s="94"/>
      <c r="E7" s="92"/>
    </row>
    <row r="8" spans="1:5">
      <c r="A8" s="79"/>
      <c r="B8" s="91"/>
      <c r="C8" s="43"/>
      <c r="D8" s="48"/>
      <c r="E8" s="79"/>
    </row>
    <row r="9" spans="1:5">
      <c r="A9" s="79"/>
      <c r="B9" s="91"/>
      <c r="C9" s="43"/>
      <c r="D9" s="48"/>
      <c r="E9" s="79"/>
    </row>
    <row r="10" spans="1:5">
      <c r="A10" s="79"/>
      <c r="B10" s="91"/>
      <c r="C10" s="43"/>
      <c r="D10" s="48"/>
      <c r="E10" s="79"/>
    </row>
    <row r="11" spans="1:5">
      <c r="A11" s="79"/>
      <c r="B11" s="91"/>
      <c r="C11" s="43"/>
      <c r="D11" s="48"/>
      <c r="E11" s="79"/>
    </row>
    <row r="12" spans="1:5" s="95" customFormat="1">
      <c r="A12" s="92" t="s">
        <v>552</v>
      </c>
      <c r="B12" s="93"/>
      <c r="C12" s="93"/>
      <c r="D12" s="93"/>
      <c r="E12" s="92"/>
    </row>
    <row r="13" spans="1:5" s="82" customFormat="1" ht="31.2">
      <c r="A13" s="80" t="s">
        <v>542</v>
      </c>
      <c r="B13" s="81" t="s">
        <v>543</v>
      </c>
      <c r="C13" s="81" t="s">
        <v>544</v>
      </c>
      <c r="D13" s="81" t="s">
        <v>545</v>
      </c>
      <c r="E13" s="80"/>
    </row>
    <row r="14" spans="1:5" ht="31.2">
      <c r="A14" s="79"/>
      <c r="B14" s="44" t="s">
        <v>171</v>
      </c>
      <c r="C14" s="90"/>
      <c r="D14" s="90"/>
      <c r="E14" s="79"/>
    </row>
    <row r="15" spans="1:5" ht="31.2">
      <c r="A15" s="79"/>
      <c r="B15" s="44" t="s">
        <v>174</v>
      </c>
      <c r="C15" s="90"/>
      <c r="D15" s="90"/>
      <c r="E15" s="79"/>
    </row>
    <row r="16" spans="1:5" ht="31.2">
      <c r="A16" s="79"/>
      <c r="B16" s="44" t="s">
        <v>176</v>
      </c>
      <c r="C16" s="90"/>
      <c r="D16" s="90"/>
      <c r="E16" s="79"/>
    </row>
    <row r="17" spans="1:5" ht="31.2">
      <c r="A17" s="79"/>
      <c r="B17" s="44" t="s">
        <v>177</v>
      </c>
      <c r="C17" s="90"/>
      <c r="D17" s="90"/>
      <c r="E17" s="79"/>
    </row>
    <row r="18" spans="1:5" ht="31.2">
      <c r="A18" s="79"/>
      <c r="B18" s="44" t="s">
        <v>574</v>
      </c>
      <c r="C18" s="90"/>
      <c r="D18" s="90"/>
      <c r="E18" s="79"/>
    </row>
    <row r="19" spans="1:5" ht="31.2">
      <c r="A19" s="79"/>
      <c r="B19" s="44" t="s">
        <v>575</v>
      </c>
      <c r="C19" s="90"/>
      <c r="D19" s="90"/>
      <c r="E19" s="79"/>
    </row>
    <row r="20" spans="1:5" ht="31.2">
      <c r="A20" s="79"/>
      <c r="B20" s="44" t="s">
        <v>577</v>
      </c>
      <c r="C20" s="90"/>
      <c r="D20" s="90"/>
      <c r="E20" s="79"/>
    </row>
    <row r="21" spans="1:5" ht="31.2">
      <c r="A21" s="79"/>
      <c r="B21" s="44" t="s">
        <v>576</v>
      </c>
      <c r="C21" s="90"/>
      <c r="D21" s="90"/>
      <c r="E21" s="79"/>
    </row>
    <row r="22" spans="1:5" ht="31.2">
      <c r="A22" s="79"/>
      <c r="B22" s="44" t="s">
        <v>578</v>
      </c>
      <c r="C22" s="90"/>
      <c r="D22" s="90"/>
      <c r="E22" s="79"/>
    </row>
    <row r="23" spans="1:5" ht="31.2">
      <c r="A23" s="79"/>
      <c r="B23" s="44" t="s">
        <v>581</v>
      </c>
      <c r="C23" s="90"/>
      <c r="D23" s="90"/>
      <c r="E23" s="79"/>
    </row>
    <row r="24" spans="1:5" ht="46.8">
      <c r="A24" s="79"/>
      <c r="B24" s="44" t="s">
        <v>582</v>
      </c>
      <c r="C24" s="90"/>
      <c r="D24" s="90"/>
      <c r="E24" s="79"/>
    </row>
    <row r="25" spans="1:5" s="95" customFormat="1">
      <c r="A25" s="92" t="s">
        <v>553</v>
      </c>
      <c r="B25" s="93"/>
      <c r="C25" s="93"/>
      <c r="D25" s="93"/>
      <c r="E25" s="92"/>
    </row>
    <row r="26" spans="1:5" s="82" customFormat="1" ht="31.2">
      <c r="A26" s="80" t="s">
        <v>542</v>
      </c>
      <c r="B26" s="81" t="s">
        <v>543</v>
      </c>
      <c r="C26" s="81" t="s">
        <v>544</v>
      </c>
      <c r="D26" s="81" t="s">
        <v>545</v>
      </c>
      <c r="E26" s="80"/>
    </row>
    <row r="27" spans="1:5" ht="42" customHeight="1">
      <c r="A27" s="79" t="s">
        <v>173</v>
      </c>
      <c r="B27" s="91"/>
      <c r="C27" s="91"/>
      <c r="D27" s="91"/>
      <c r="E27" s="79"/>
    </row>
    <row r="28" spans="1:5" ht="31.95" customHeight="1">
      <c r="A28" s="79"/>
      <c r="B28" s="91"/>
      <c r="C28" s="91"/>
      <c r="D28" s="91"/>
      <c r="E28" s="79"/>
    </row>
    <row r="29" spans="1:5" ht="25.95" customHeight="1">
      <c r="A29" s="79"/>
      <c r="B29" s="91"/>
      <c r="C29" s="91"/>
      <c r="D29" s="91"/>
      <c r="E29" s="79"/>
    </row>
    <row r="30" spans="1:5" ht="31.95" customHeight="1">
      <c r="A30" s="79"/>
      <c r="B30" s="91"/>
      <c r="C30" s="91"/>
      <c r="D30" s="91"/>
      <c r="E30" s="79"/>
    </row>
    <row r="31" spans="1:5">
      <c r="A31" s="79"/>
      <c r="B31" s="91"/>
      <c r="C31" s="91"/>
      <c r="D31" s="91"/>
      <c r="E31" s="79"/>
    </row>
    <row r="32" spans="1:5">
      <c r="A32" s="79"/>
      <c r="B32" s="91"/>
      <c r="C32" s="91"/>
      <c r="D32" s="91"/>
      <c r="E32" s="79"/>
    </row>
    <row r="33" spans="1:5">
      <c r="A33" s="79"/>
      <c r="B33" s="91"/>
      <c r="C33" s="91"/>
      <c r="D33" s="91"/>
      <c r="E33" s="79"/>
    </row>
    <row r="34" spans="1:5">
      <c r="A34" s="79"/>
      <c r="B34" s="91"/>
      <c r="C34" s="91"/>
      <c r="D34" s="91"/>
      <c r="E34" s="79"/>
    </row>
    <row r="35" spans="1:5">
      <c r="A35" s="79"/>
      <c r="B35" s="91"/>
      <c r="C35" s="91"/>
      <c r="D35" s="91"/>
      <c r="E35" s="79"/>
    </row>
    <row r="36" spans="1:5">
      <c r="A36" s="79"/>
      <c r="B36" s="91"/>
      <c r="C36" s="91"/>
      <c r="D36" s="91"/>
      <c r="E36" s="79"/>
    </row>
    <row r="37" spans="1:5">
      <c r="A37" s="79"/>
      <c r="B37" s="91"/>
      <c r="C37" s="91"/>
      <c r="D37" s="91"/>
      <c r="E37" s="79"/>
    </row>
    <row r="38" spans="1:5" s="95" customFormat="1">
      <c r="A38" s="92" t="s">
        <v>546</v>
      </c>
      <c r="B38" s="93"/>
      <c r="C38" s="93"/>
      <c r="D38" s="93"/>
      <c r="E38" s="92"/>
    </row>
    <row r="39" spans="1:5" s="82" customFormat="1" ht="31.2">
      <c r="A39" s="80" t="s">
        <v>542</v>
      </c>
      <c r="B39" s="81" t="s">
        <v>543</v>
      </c>
      <c r="C39" s="81" t="s">
        <v>544</v>
      </c>
      <c r="D39" s="81" t="s">
        <v>545</v>
      </c>
      <c r="E39" s="80"/>
    </row>
    <row r="40" spans="1:5">
      <c r="A40" s="79"/>
      <c r="B40" s="91"/>
      <c r="C40" s="91"/>
      <c r="D40" s="91"/>
      <c r="E40" s="79"/>
    </row>
    <row r="43" spans="1:5" s="82" customFormat="1" ht="31.2">
      <c r="A43" s="80" t="s">
        <v>547</v>
      </c>
      <c r="B43" s="81" t="s">
        <v>543</v>
      </c>
      <c r="C43" s="81" t="s">
        <v>544</v>
      </c>
      <c r="D43" s="81" t="s">
        <v>545</v>
      </c>
      <c r="E43" s="80"/>
    </row>
    <row r="44" spans="1:5">
      <c r="A44" s="79" t="s">
        <v>19</v>
      </c>
    </row>
    <row r="45" spans="1:5">
      <c r="A45" s="79" t="s">
        <v>17</v>
      </c>
    </row>
    <row r="46" spans="1:5">
      <c r="A46" s="79" t="s">
        <v>492</v>
      </c>
    </row>
    <row r="47" spans="1:5" s="78" customFormat="1">
      <c r="A47" s="78" t="s">
        <v>548</v>
      </c>
      <c r="B47" s="88"/>
      <c r="C47" s="88"/>
      <c r="D47" s="88"/>
    </row>
    <row r="48" spans="1:5">
      <c r="A48" s="77" t="s">
        <v>549</v>
      </c>
      <c r="B48" s="89" t="s">
        <v>173</v>
      </c>
    </row>
    <row r="49" spans="1:4">
      <c r="A49" s="77" t="s">
        <v>493</v>
      </c>
      <c r="B49" s="77"/>
      <c r="C49" s="77"/>
    </row>
    <row r="50" spans="1:4">
      <c r="B50" s="77"/>
      <c r="C50" s="77"/>
    </row>
    <row r="51" spans="1:4">
      <c r="B51" s="77"/>
      <c r="C51" s="77"/>
    </row>
    <row r="54" spans="1:4" s="78" customFormat="1">
      <c r="A54" s="78" t="s">
        <v>494</v>
      </c>
      <c r="B54" s="88"/>
      <c r="C54" s="88"/>
      <c r="D54" s="88"/>
    </row>
    <row r="55" spans="1:4" ht="109.2">
      <c r="A55" s="77" t="s">
        <v>495</v>
      </c>
      <c r="B55" s="44" t="s">
        <v>567</v>
      </c>
    </row>
    <row r="58" spans="1:4" ht="31.2">
      <c r="A58" s="77" t="s">
        <v>496</v>
      </c>
      <c r="B58" s="44" t="s">
        <v>556</v>
      </c>
    </row>
    <row r="59" spans="1:4" ht="31.2">
      <c r="B59" s="44" t="s">
        <v>557</v>
      </c>
    </row>
    <row r="60" spans="1:4" ht="62.4">
      <c r="B60" s="44" t="s">
        <v>558</v>
      </c>
    </row>
    <row r="61" spans="1:4" ht="78">
      <c r="B61" s="44" t="s">
        <v>559</v>
      </c>
    </row>
    <row r="62" spans="1:4" ht="31.2">
      <c r="B62" s="44" t="s">
        <v>560</v>
      </c>
    </row>
    <row r="63" spans="1:4" ht="31.2">
      <c r="B63" s="44" t="s">
        <v>562</v>
      </c>
    </row>
    <row r="64" spans="1:4" ht="31.2">
      <c r="B64" s="44" t="s">
        <v>563</v>
      </c>
    </row>
    <row r="65" spans="1:4" ht="31.2">
      <c r="B65" s="44" t="s">
        <v>564</v>
      </c>
    </row>
    <row r="66" spans="1:4" ht="31.2">
      <c r="B66" s="44" t="s">
        <v>561</v>
      </c>
    </row>
    <row r="67" spans="1:4" ht="31.2">
      <c r="B67" s="44" t="s">
        <v>565</v>
      </c>
    </row>
    <row r="68" spans="1:4">
      <c r="B68" s="44" t="s">
        <v>566</v>
      </c>
    </row>
    <row r="69" spans="1:4" ht="62.4">
      <c r="B69" s="44" t="s">
        <v>569</v>
      </c>
    </row>
    <row r="70" spans="1:4" ht="46.8">
      <c r="B70" s="44" t="s">
        <v>568</v>
      </c>
    </row>
    <row r="71" spans="1:4" ht="18">
      <c r="B71" s="96"/>
    </row>
    <row r="73" spans="1:4">
      <c r="A73" s="77" t="s">
        <v>497</v>
      </c>
    </row>
    <row r="74" spans="1:4" s="78" customFormat="1">
      <c r="A74" s="78" t="s">
        <v>498</v>
      </c>
      <c r="B74" s="88"/>
      <c r="C74" s="88"/>
      <c r="D74" s="88"/>
    </row>
    <row r="77" spans="1:4" s="78" customFormat="1">
      <c r="A77" s="78" t="s">
        <v>550</v>
      </c>
      <c r="B77" s="88"/>
      <c r="C77" s="88"/>
      <c r="D77" s="88"/>
    </row>
    <row r="78" spans="1:4" s="99" customFormat="1">
      <c r="A78" s="99" t="s">
        <v>586</v>
      </c>
      <c r="B78" s="100"/>
      <c r="C78" s="100"/>
      <c r="D78" s="100"/>
    </row>
    <row r="79" spans="1:4" ht="140.4">
      <c r="A79" s="44" t="s">
        <v>579</v>
      </c>
    </row>
    <row r="80" spans="1:4" ht="109.2">
      <c r="A80" s="44" t="s">
        <v>580</v>
      </c>
    </row>
    <row r="81" spans="1:4">
      <c r="A81" s="44" t="s">
        <v>588</v>
      </c>
      <c r="B81" s="101"/>
    </row>
    <row r="82" spans="1:4" s="99" customFormat="1">
      <c r="A82" s="99" t="s">
        <v>587</v>
      </c>
      <c r="B82" s="100"/>
      <c r="C82" s="100"/>
      <c r="D82" s="100"/>
    </row>
    <row r="86" spans="1:4" ht="31.2">
      <c r="A86" s="44" t="s">
        <v>570</v>
      </c>
    </row>
    <row r="87" spans="1:4">
      <c r="A87" s="44" t="s">
        <v>571</v>
      </c>
    </row>
    <row r="88" spans="1:4" ht="31.2">
      <c r="A88" s="44" t="s">
        <v>572</v>
      </c>
    </row>
    <row r="89" spans="1:4" ht="31.2">
      <c r="A89" s="44" t="s">
        <v>573</v>
      </c>
    </row>
    <row r="90" spans="1:4" ht="31.2">
      <c r="A90" s="97" t="s">
        <v>583</v>
      </c>
      <c r="B90" s="98" t="s">
        <v>585</v>
      </c>
    </row>
    <row r="91" spans="1:4" ht="31.2">
      <c r="A91" s="97" t="s">
        <v>74</v>
      </c>
      <c r="B91" s="98" t="s">
        <v>585</v>
      </c>
    </row>
    <row r="92" spans="1:4" ht="31.2">
      <c r="A92" s="97" t="s">
        <v>584</v>
      </c>
      <c r="B92" s="98" t="s">
        <v>585</v>
      </c>
    </row>
    <row r="93" spans="1:4" ht="31.2">
      <c r="A93" s="97" t="s">
        <v>75</v>
      </c>
      <c r="B93" s="98" t="s">
        <v>585</v>
      </c>
    </row>
    <row r="94" spans="1:4">
      <c r="A94" s="44" t="s">
        <v>588</v>
      </c>
      <c r="B94" s="101"/>
    </row>
    <row r="95" spans="1:4">
      <c r="A95" s="87"/>
      <c r="B95" s="101"/>
    </row>
    <row r="96" spans="1:4">
      <c r="A96" s="87"/>
      <c r="B96" s="101"/>
    </row>
    <row r="97" spans="1:4" s="78" customFormat="1">
      <c r="A97" s="78" t="s">
        <v>589</v>
      </c>
      <c r="B97" s="88"/>
      <c r="C97" s="88"/>
      <c r="D97" s="88"/>
    </row>
    <row r="98" spans="1:4" s="99" customFormat="1">
      <c r="A98" s="102" t="s">
        <v>590</v>
      </c>
      <c r="B98" s="103"/>
      <c r="C98" s="100"/>
      <c r="D98" s="100"/>
    </row>
    <row r="99" spans="1:4">
      <c r="A99" s="87" t="s">
        <v>591</v>
      </c>
      <c r="B99" s="101"/>
    </row>
    <row r="100" spans="1:4">
      <c r="A100" s="87" t="s">
        <v>592</v>
      </c>
      <c r="B100" s="101"/>
    </row>
    <row r="101" spans="1:4">
      <c r="A101" s="87" t="s">
        <v>593</v>
      </c>
      <c r="B101" s="101"/>
    </row>
    <row r="102" spans="1:4" s="99" customFormat="1">
      <c r="A102" s="102" t="s">
        <v>594</v>
      </c>
      <c r="B102" s="103"/>
      <c r="C102" s="100"/>
      <c r="D102" s="100"/>
    </row>
    <row r="103" spans="1:4">
      <c r="A103" s="87" t="s">
        <v>591</v>
      </c>
      <c r="B103" s="101"/>
    </row>
    <row r="104" spans="1:4">
      <c r="A104" s="87" t="s">
        <v>592</v>
      </c>
      <c r="B104" s="101"/>
    </row>
    <row r="105" spans="1:4">
      <c r="A105" s="87" t="s">
        <v>593</v>
      </c>
      <c r="B105" s="101"/>
    </row>
    <row r="106" spans="1:4" s="78" customFormat="1">
      <c r="A106" s="78" t="s">
        <v>504</v>
      </c>
      <c r="B106" s="88"/>
      <c r="C106" s="88"/>
      <c r="D106" s="88"/>
    </row>
    <row r="107" spans="1:4">
      <c r="A107" s="77" t="s">
        <v>595</v>
      </c>
    </row>
    <row r="108" spans="1:4">
      <c r="A108" s="77" t="s">
        <v>596</v>
      </c>
    </row>
    <row r="110" spans="1:4" s="78" customFormat="1">
      <c r="A110" s="78" t="s">
        <v>505</v>
      </c>
      <c r="B110" s="88"/>
      <c r="C110" s="88"/>
      <c r="D110" s="88"/>
    </row>
    <row r="117" spans="1:4" s="78" customFormat="1">
      <c r="A117" s="78" t="s">
        <v>506</v>
      </c>
      <c r="B117" s="88"/>
      <c r="C117" s="88"/>
      <c r="D117" s="88"/>
    </row>
  </sheetData>
  <mergeCells count="1">
    <mergeCell ref="A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سلطة المياه</vt:lpstr>
      <vt:lpstr>جدول 6</vt:lpstr>
      <vt:lpstr>جدول 5 </vt:lpstr>
      <vt:lpstr>جدول 4 </vt:lpstr>
      <vt:lpstr>تدخلات قديمه EQA</vt:lpstr>
      <vt:lpstr>جدول 3 </vt:lpstr>
      <vt:lpstr>جدول 2</vt:lpstr>
      <vt:lpstr>جدول 1</vt:lpstr>
      <vt:lpstr>التنميه المستدامه</vt:lpstr>
      <vt:lpstr>غير مطلوب</vt:lpstr>
      <vt:lpstr>الحكم المحلي</vt:lpstr>
      <vt:lpstr>'جدول 3 '!_ftnref1</vt:lpstr>
      <vt:lpstr>'تدخلات قديمه EQA'!_Hlk124980302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Ziad Mimi</dc:creator>
  <cp:lastModifiedBy>tareq iraqe</cp:lastModifiedBy>
  <dcterms:created xsi:type="dcterms:W3CDTF">2015-06-05T18:17:20Z</dcterms:created>
  <dcterms:modified xsi:type="dcterms:W3CDTF">2025-07-23T11:54:16Z</dcterms:modified>
</cp:coreProperties>
</file>